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5\IT\"/>
    </mc:Choice>
  </mc:AlternateContent>
  <xr:revisionPtr revIDLastSave="0" documentId="8_{E819994D-A42F-4F7B-A288-20C4B3E0ACCA}"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c r="F242" i="3"/>
  <c r="E242" i="3"/>
  <c r="J242" i="3"/>
  <c r="I242" i="3"/>
  <c r="H242" i="3"/>
  <c r="G242" i="3"/>
  <c r="J241" i="3"/>
  <c r="I241" i="3"/>
  <c r="H241" i="3"/>
  <c r="H239" i="3"/>
  <c r="H45" i="1"/>
  <c r="G241" i="3"/>
  <c r="J240" i="3"/>
  <c r="J239" i="3"/>
  <c r="I240" i="3"/>
  <c r="I239" i="3"/>
  <c r="H240" i="3"/>
  <c r="G240" i="3"/>
  <c r="G239" i="3"/>
  <c r="F241" i="3"/>
  <c r="E241" i="3"/>
  <c r="F240" i="3"/>
  <c r="E240" i="3"/>
  <c r="R83" i="4"/>
  <c r="R84" i="4"/>
  <c r="R85" i="4"/>
  <c r="Q82" i="4"/>
  <c r="P82" i="4"/>
  <c r="O82" i="4"/>
  <c r="N82" i="4"/>
  <c r="L82" i="4"/>
  <c r="J304" i="3"/>
  <c r="I304" i="3"/>
  <c r="H304" i="3"/>
  <c r="G304" i="3"/>
  <c r="F304" i="3"/>
  <c r="E304" i="3"/>
  <c r="K348" i="3"/>
  <c r="J300" i="3"/>
  <c r="I300" i="3"/>
  <c r="I55" i="1"/>
  <c r="H300" i="3"/>
  <c r="G300" i="3"/>
  <c r="F300" i="3"/>
  <c r="E300" i="3"/>
  <c r="J299" i="3"/>
  <c r="I299" i="3"/>
  <c r="I54" i="1"/>
  <c r="H299" i="3"/>
  <c r="G299" i="3"/>
  <c r="F299" i="3"/>
  <c r="E299" i="3"/>
  <c r="E54" i="1"/>
  <c r="J298" i="3"/>
  <c r="I298" i="3"/>
  <c r="H298" i="3"/>
  <c r="G298" i="3"/>
  <c r="F298" i="3"/>
  <c r="E298" i="3"/>
  <c r="J297" i="3"/>
  <c r="I297" i="3"/>
  <c r="H297" i="3"/>
  <c r="G297" i="3"/>
  <c r="F297" i="3"/>
  <c r="E297" i="3"/>
  <c r="J296" i="3"/>
  <c r="I296" i="3"/>
  <c r="I52" i="1"/>
  <c r="H296" i="3"/>
  <c r="G296" i="3"/>
  <c r="F296" i="3"/>
  <c r="E296" i="3"/>
  <c r="J295" i="3"/>
  <c r="I295" i="3"/>
  <c r="H295" i="3"/>
  <c r="G295" i="3"/>
  <c r="F295" i="3"/>
  <c r="E295" i="3"/>
  <c r="P70" i="9"/>
  <c r="J294" i="3"/>
  <c r="I294" i="3"/>
  <c r="H294" i="3"/>
  <c r="G294" i="3"/>
  <c r="F294" i="3"/>
  <c r="E294" i="3"/>
  <c r="J293" i="3"/>
  <c r="I293" i="3"/>
  <c r="H293" i="3"/>
  <c r="G293" i="3"/>
  <c r="F293" i="3"/>
  <c r="E293" i="3"/>
  <c r="J292" i="3"/>
  <c r="I292" i="3"/>
  <c r="H292" i="3"/>
  <c r="G292" i="3"/>
  <c r="F292" i="3"/>
  <c r="E292" i="3"/>
  <c r="J291" i="3"/>
  <c r="J50" i="1"/>
  <c r="I291" i="3"/>
  <c r="H291" i="3"/>
  <c r="G291" i="3"/>
  <c r="G50" i="1"/>
  <c r="F291" i="3"/>
  <c r="E291" i="3"/>
  <c r="J290" i="3"/>
  <c r="I290" i="3"/>
  <c r="H290" i="3"/>
  <c r="G290" i="3"/>
  <c r="F290" i="3"/>
  <c r="E290" i="3"/>
  <c r="P58" i="9"/>
  <c r="J289" i="3"/>
  <c r="I289" i="3"/>
  <c r="H289" i="3"/>
  <c r="G289" i="3"/>
  <c r="F289" i="3"/>
  <c r="E289" i="3"/>
  <c r="J288" i="3"/>
  <c r="I288" i="3"/>
  <c r="H288" i="3"/>
  <c r="G288" i="3"/>
  <c r="F288" i="3"/>
  <c r="E288" i="3"/>
  <c r="J287" i="3"/>
  <c r="I287" i="3"/>
  <c r="H287" i="3"/>
  <c r="G287" i="3"/>
  <c r="F287" i="3"/>
  <c r="E287" i="3"/>
  <c r="K287" i="3"/>
  <c r="J286" i="3"/>
  <c r="I286" i="3"/>
  <c r="H286" i="3"/>
  <c r="G286" i="3"/>
  <c r="F286" i="3"/>
  <c r="E286" i="3"/>
  <c r="J285" i="3"/>
  <c r="I285" i="3"/>
  <c r="H285" i="3"/>
  <c r="G285" i="3"/>
  <c r="F285" i="3"/>
  <c r="E285" i="3"/>
  <c r="J284" i="3"/>
  <c r="I284" i="3"/>
  <c r="H284" i="3"/>
  <c r="G284" i="3"/>
  <c r="F284" i="3"/>
  <c r="E284" i="3"/>
  <c r="J283" i="3"/>
  <c r="I283" i="3"/>
  <c r="H283" i="3"/>
  <c r="G283" i="3"/>
  <c r="F283" i="3"/>
  <c r="E283" i="3"/>
  <c r="J282" i="3"/>
  <c r="I282" i="3"/>
  <c r="H282" i="3"/>
  <c r="G282" i="3"/>
  <c r="F282" i="3"/>
  <c r="E282" i="3"/>
  <c r="J281" i="3"/>
  <c r="I281" i="3"/>
  <c r="H281" i="3"/>
  <c r="G281" i="3"/>
  <c r="F281" i="3"/>
  <c r="E281" i="3"/>
  <c r="J280" i="3"/>
  <c r="I280" i="3"/>
  <c r="H280" i="3"/>
  <c r="G280" i="3"/>
  <c r="F280" i="3"/>
  <c r="K280" i="3"/>
  <c r="E280" i="3"/>
  <c r="J279" i="3"/>
  <c r="I279" i="3"/>
  <c r="H279" i="3"/>
  <c r="G279" i="3"/>
  <c r="F279" i="3"/>
  <c r="E279" i="3"/>
  <c r="J278" i="3"/>
  <c r="I278" i="3"/>
  <c r="H278" i="3"/>
  <c r="G278" i="3"/>
  <c r="G49" i="1"/>
  <c r="F278" i="3"/>
  <c r="E278" i="3"/>
  <c r="J277" i="3"/>
  <c r="I277" i="3"/>
  <c r="H277" i="3"/>
  <c r="G277" i="3"/>
  <c r="F277" i="3"/>
  <c r="E277" i="3"/>
  <c r="P74" i="9"/>
  <c r="J276" i="3"/>
  <c r="I276" i="3"/>
  <c r="H276" i="3"/>
  <c r="G276" i="3"/>
  <c r="K276" i="3"/>
  <c r="F276" i="3"/>
  <c r="E276" i="3"/>
  <c r="J275" i="3"/>
  <c r="I275" i="3"/>
  <c r="I51" i="1"/>
  <c r="H275" i="3"/>
  <c r="G275" i="3"/>
  <c r="F275" i="3"/>
  <c r="E275" i="3"/>
  <c r="J274" i="3"/>
  <c r="I274" i="3"/>
  <c r="H274" i="3"/>
  <c r="G274" i="3"/>
  <c r="F274" i="3"/>
  <c r="E274" i="3"/>
  <c r="J273" i="3"/>
  <c r="I273" i="3"/>
  <c r="H273" i="3"/>
  <c r="G273" i="3"/>
  <c r="F273" i="3"/>
  <c r="E273" i="3"/>
  <c r="J272" i="3"/>
  <c r="I272" i="3"/>
  <c r="H272" i="3"/>
  <c r="G272" i="3"/>
  <c r="F272" i="3"/>
  <c r="E272" i="3"/>
  <c r="J271" i="3"/>
  <c r="I271" i="3"/>
  <c r="H271" i="3"/>
  <c r="G271" i="3"/>
  <c r="F271" i="3"/>
  <c r="E271" i="3"/>
  <c r="J270" i="3"/>
  <c r="I270" i="3"/>
  <c r="H270" i="3"/>
  <c r="G270" i="3"/>
  <c r="F270" i="3"/>
  <c r="E270" i="3"/>
  <c r="J269" i="3"/>
  <c r="I269" i="3"/>
  <c r="H269" i="3"/>
  <c r="G269" i="3"/>
  <c r="K269" i="3"/>
  <c r="F269" i="3"/>
  <c r="E269" i="3"/>
  <c r="J268" i="3"/>
  <c r="I268" i="3"/>
  <c r="I48" i="1"/>
  <c r="H268" i="3"/>
  <c r="G268" i="3"/>
  <c r="F268" i="3"/>
  <c r="E268" i="3"/>
  <c r="J267" i="3"/>
  <c r="I267" i="3"/>
  <c r="H267" i="3"/>
  <c r="G267" i="3"/>
  <c r="F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J261" i="3"/>
  <c r="I261" i="3"/>
  <c r="H261" i="3"/>
  <c r="G261" i="3"/>
  <c r="F261" i="3"/>
  <c r="E261" i="3"/>
  <c r="J260" i="3"/>
  <c r="I260" i="3"/>
  <c r="H260" i="3"/>
  <c r="G260" i="3"/>
  <c r="F260" i="3"/>
  <c r="K260" i="3"/>
  <c r="E260" i="3"/>
  <c r="J259" i="3"/>
  <c r="I259" i="3"/>
  <c r="H259" i="3"/>
  <c r="G259" i="3"/>
  <c r="F259" i="3"/>
  <c r="E259" i="3"/>
  <c r="J258" i="3"/>
  <c r="I258" i="3"/>
  <c r="H258" i="3"/>
  <c r="G258" i="3"/>
  <c r="F258" i="3"/>
  <c r="E258" i="3"/>
  <c r="J257" i="3"/>
  <c r="I257" i="3"/>
  <c r="H257" i="3"/>
  <c r="G257" i="3"/>
  <c r="F257" i="3"/>
  <c r="E257" i="3"/>
  <c r="J256" i="3"/>
  <c r="I256" i="3"/>
  <c r="H256" i="3"/>
  <c r="G256" i="3"/>
  <c r="K256" i="3"/>
  <c r="F256" i="3"/>
  <c r="E256" i="3"/>
  <c r="J255" i="3"/>
  <c r="I255" i="3"/>
  <c r="H255" i="3"/>
  <c r="G255" i="3"/>
  <c r="F255" i="3"/>
  <c r="K255" i="3"/>
  <c r="E255" i="3"/>
  <c r="J254" i="3"/>
  <c r="I254" i="3"/>
  <c r="H254" i="3"/>
  <c r="G254" i="3"/>
  <c r="F254" i="3"/>
  <c r="E254" i="3"/>
  <c r="J253" i="3"/>
  <c r="I253" i="3"/>
  <c r="H253" i="3"/>
  <c r="G253" i="3"/>
  <c r="F253" i="3"/>
  <c r="E253" i="3"/>
  <c r="J252" i="3"/>
  <c r="I252" i="3"/>
  <c r="I63" i="1"/>
  <c r="H252" i="3"/>
  <c r="G252" i="3"/>
  <c r="F252" i="3"/>
  <c r="E252" i="3"/>
  <c r="P73" i="9"/>
  <c r="J251" i="3"/>
  <c r="I251" i="3"/>
  <c r="H251" i="3"/>
  <c r="G251" i="3"/>
  <c r="G45" i="1"/>
  <c r="F251" i="3"/>
  <c r="E251" i="3"/>
  <c r="J250" i="3"/>
  <c r="I250" i="3"/>
  <c r="H250" i="3"/>
  <c r="G250" i="3"/>
  <c r="F250" i="3"/>
  <c r="E250" i="3"/>
  <c r="J249" i="3"/>
  <c r="I249" i="3"/>
  <c r="H249" i="3"/>
  <c r="G249" i="3"/>
  <c r="F249" i="3"/>
  <c r="E249" i="3"/>
  <c r="J248" i="3"/>
  <c r="I248" i="3"/>
  <c r="H248" i="3"/>
  <c r="G248" i="3"/>
  <c r="F248" i="3"/>
  <c r="E248" i="3"/>
  <c r="J247" i="3"/>
  <c r="I247" i="3"/>
  <c r="H247" i="3"/>
  <c r="G247" i="3"/>
  <c r="F247" i="3"/>
  <c r="E247" i="3"/>
  <c r="K247" i="3"/>
  <c r="J246" i="3"/>
  <c r="I246" i="3"/>
  <c r="H246" i="3"/>
  <c r="G246" i="3"/>
  <c r="F246" i="3"/>
  <c r="E246" i="3"/>
  <c r="J245" i="3"/>
  <c r="I245" i="3"/>
  <c r="H245" i="3"/>
  <c r="G245" i="3"/>
  <c r="F245" i="3"/>
  <c r="E245" i="3"/>
  <c r="J244" i="3"/>
  <c r="I244" i="3"/>
  <c r="H244" i="3"/>
  <c r="G244" i="3"/>
  <c r="K244" i="3"/>
  <c r="F244" i="3"/>
  <c r="E244" i="3"/>
  <c r="J243" i="3"/>
  <c r="I243" i="3"/>
  <c r="H243" i="3"/>
  <c r="G243" i="3"/>
  <c r="F243" i="3"/>
  <c r="E243" i="3"/>
  <c r="J238" i="3"/>
  <c r="I238" i="3"/>
  <c r="H238" i="3"/>
  <c r="G238" i="3"/>
  <c r="F238" i="3"/>
  <c r="E238" i="3"/>
  <c r="J237" i="3"/>
  <c r="I237" i="3"/>
  <c r="H237" i="3"/>
  <c r="G237" i="3"/>
  <c r="F237" i="3"/>
  <c r="E237" i="3"/>
  <c r="J236" i="3"/>
  <c r="I236" i="3"/>
  <c r="H236" i="3"/>
  <c r="K236" i="3"/>
  <c r="G236" i="3"/>
  <c r="F236" i="3"/>
  <c r="E236" i="3"/>
  <c r="J235" i="3"/>
  <c r="I235" i="3"/>
  <c r="H235" i="3"/>
  <c r="G235" i="3"/>
  <c r="F235" i="3"/>
  <c r="E235" i="3"/>
  <c r="J234" i="3"/>
  <c r="I234" i="3"/>
  <c r="H234" i="3"/>
  <c r="G234" i="3"/>
  <c r="F234" i="3"/>
  <c r="E234" i="3"/>
  <c r="J233" i="3"/>
  <c r="I233" i="3"/>
  <c r="H233" i="3"/>
  <c r="G233" i="3"/>
  <c r="F233" i="3"/>
  <c r="E233" i="3"/>
  <c r="J232" i="3"/>
  <c r="I232" i="3"/>
  <c r="H232" i="3"/>
  <c r="G232" i="3"/>
  <c r="F232" i="3"/>
  <c r="E232" i="3"/>
  <c r="K232" i="3"/>
  <c r="J231" i="3"/>
  <c r="I231" i="3"/>
  <c r="H231" i="3"/>
  <c r="G231" i="3"/>
  <c r="F231" i="3"/>
  <c r="E231" i="3"/>
  <c r="J230" i="3"/>
  <c r="I230" i="3"/>
  <c r="H230" i="3"/>
  <c r="G230" i="3"/>
  <c r="F230" i="3"/>
  <c r="E230" i="3"/>
  <c r="J229" i="3"/>
  <c r="I229" i="3"/>
  <c r="H229" i="3"/>
  <c r="G229" i="3"/>
  <c r="F229" i="3"/>
  <c r="E229" i="3"/>
  <c r="J228" i="3"/>
  <c r="I228" i="3"/>
  <c r="H228" i="3"/>
  <c r="G228" i="3"/>
  <c r="F228" i="3"/>
  <c r="E228" i="3"/>
  <c r="K228" i="3"/>
  <c r="J227" i="3"/>
  <c r="I227" i="3"/>
  <c r="H227" i="3"/>
  <c r="K227" i="3"/>
  <c r="G227" i="3"/>
  <c r="F227" i="3"/>
  <c r="E227" i="3"/>
  <c r="J226" i="3"/>
  <c r="I226" i="3"/>
  <c r="H226" i="3"/>
  <c r="G226" i="3"/>
  <c r="F226" i="3"/>
  <c r="E226" i="3"/>
  <c r="J225" i="3"/>
  <c r="I225" i="3"/>
  <c r="H225" i="3"/>
  <c r="G225" i="3"/>
  <c r="F225" i="3"/>
  <c r="E225" i="3"/>
  <c r="J224" i="3"/>
  <c r="I224" i="3"/>
  <c r="H224" i="3"/>
  <c r="G224" i="3"/>
  <c r="F224" i="3"/>
  <c r="E224" i="3"/>
  <c r="J223" i="3"/>
  <c r="I223" i="3"/>
  <c r="H223" i="3"/>
  <c r="G223" i="3"/>
  <c r="F223" i="3"/>
  <c r="E223" i="3"/>
  <c r="J222" i="3"/>
  <c r="I222" i="3"/>
  <c r="H222" i="3"/>
  <c r="G222" i="3"/>
  <c r="F222" i="3"/>
  <c r="E222" i="3"/>
  <c r="J221" i="3"/>
  <c r="I221" i="3"/>
  <c r="H221" i="3"/>
  <c r="G221" i="3"/>
  <c r="F221" i="3"/>
  <c r="E221" i="3"/>
  <c r="J220" i="3"/>
  <c r="I220" i="3"/>
  <c r="H220" i="3"/>
  <c r="G220" i="3"/>
  <c r="F220" i="3"/>
  <c r="E220" i="3"/>
  <c r="J219" i="3"/>
  <c r="I219" i="3"/>
  <c r="H219" i="3"/>
  <c r="G219" i="3"/>
  <c r="F219" i="3"/>
  <c r="E219" i="3"/>
  <c r="J218" i="3"/>
  <c r="I218" i="3"/>
  <c r="H218" i="3"/>
  <c r="G218" i="3"/>
  <c r="F218" i="3"/>
  <c r="E218" i="3"/>
  <c r="J217" i="3"/>
  <c r="I217" i="3"/>
  <c r="H217" i="3"/>
  <c r="G217" i="3"/>
  <c r="F217" i="3"/>
  <c r="Q52" i="9"/>
  <c r="E217" i="3"/>
  <c r="J216" i="3"/>
  <c r="I216" i="3"/>
  <c r="H216" i="3"/>
  <c r="G216" i="3"/>
  <c r="F216" i="3"/>
  <c r="E216" i="3"/>
  <c r="J215" i="3"/>
  <c r="I215" i="3"/>
  <c r="H215" i="3"/>
  <c r="G215" i="3"/>
  <c r="F215" i="3"/>
  <c r="E215" i="3"/>
  <c r="J214" i="3"/>
  <c r="I214" i="3"/>
  <c r="H214" i="3"/>
  <c r="G214" i="3"/>
  <c r="F214" i="3"/>
  <c r="E214" i="3"/>
  <c r="K214" i="3"/>
  <c r="J213" i="3"/>
  <c r="I213" i="3"/>
  <c r="H213" i="3"/>
  <c r="G213" i="3"/>
  <c r="F213" i="3"/>
  <c r="E213" i="3"/>
  <c r="J212" i="3"/>
  <c r="I212" i="3"/>
  <c r="H212" i="3"/>
  <c r="G212" i="3"/>
  <c r="F212" i="3"/>
  <c r="E212" i="3"/>
  <c r="J211" i="3"/>
  <c r="I211" i="3"/>
  <c r="H211" i="3"/>
  <c r="G211" i="3"/>
  <c r="F211" i="3"/>
  <c r="E211" i="3"/>
  <c r="J210" i="3"/>
  <c r="I210" i="3"/>
  <c r="H210" i="3"/>
  <c r="G210" i="3"/>
  <c r="F210" i="3"/>
  <c r="E210" i="3"/>
  <c r="K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J43" i="1"/>
  <c r="I205" i="3"/>
  <c r="I43" i="1"/>
  <c r="H205" i="3"/>
  <c r="G205" i="3"/>
  <c r="F205" i="3"/>
  <c r="E205" i="3"/>
  <c r="J204" i="3"/>
  <c r="I204" i="3"/>
  <c r="I42" i="1"/>
  <c r="H204" i="3"/>
  <c r="G204" i="3"/>
  <c r="F204" i="3"/>
  <c r="E204" i="3"/>
  <c r="J203" i="3"/>
  <c r="I203" i="3"/>
  <c r="H203" i="3"/>
  <c r="G203" i="3"/>
  <c r="F203" i="3"/>
  <c r="E203" i="3"/>
  <c r="J202" i="3"/>
  <c r="I202" i="3"/>
  <c r="H202" i="3"/>
  <c r="G202" i="3"/>
  <c r="F202" i="3"/>
  <c r="E202" i="3"/>
  <c r="J201" i="3"/>
  <c r="I201" i="3"/>
  <c r="H201" i="3"/>
  <c r="G201" i="3"/>
  <c r="F201" i="3"/>
  <c r="E201" i="3"/>
  <c r="J200" i="3"/>
  <c r="I200" i="3"/>
  <c r="H200" i="3"/>
  <c r="G200" i="3"/>
  <c r="K200" i="3"/>
  <c r="F200" i="3"/>
  <c r="E200" i="3"/>
  <c r="J199" i="3"/>
  <c r="I199" i="3"/>
  <c r="H199" i="3"/>
  <c r="G199" i="3"/>
  <c r="F199" i="3"/>
  <c r="K199" i="3"/>
  <c r="E199" i="3"/>
  <c r="J197" i="3"/>
  <c r="I197" i="3"/>
  <c r="H197" i="3"/>
  <c r="K197" i="3"/>
  <c r="G197" i="3"/>
  <c r="F197" i="3"/>
  <c r="E197" i="3"/>
  <c r="J196" i="3"/>
  <c r="J42" i="1"/>
  <c r="J39" i="1"/>
  <c r="J38" i="1"/>
  <c r="I196" i="3"/>
  <c r="H196" i="3"/>
  <c r="G196" i="3"/>
  <c r="F196" i="3"/>
  <c r="Q55" i="9"/>
  <c r="L55" i="9"/>
  <c r="E196" i="3"/>
  <c r="J195" i="3"/>
  <c r="I195" i="3"/>
  <c r="H195" i="3"/>
  <c r="G195" i="3"/>
  <c r="F195" i="3"/>
  <c r="E195" i="3"/>
  <c r="J194" i="3"/>
  <c r="I194" i="3"/>
  <c r="H194" i="3"/>
  <c r="G194" i="3"/>
  <c r="F194" i="3"/>
  <c r="E194" i="3"/>
  <c r="J193" i="3"/>
  <c r="I193" i="3"/>
  <c r="H193" i="3"/>
  <c r="K193" i="3"/>
  <c r="G193" i="3"/>
  <c r="F193" i="3"/>
  <c r="E193" i="3"/>
  <c r="J192" i="3"/>
  <c r="I192" i="3"/>
  <c r="H192" i="3"/>
  <c r="G192" i="3"/>
  <c r="K192" i="3"/>
  <c r="F192" i="3"/>
  <c r="E192" i="3"/>
  <c r="J191" i="3"/>
  <c r="I191" i="3"/>
  <c r="H191" i="3"/>
  <c r="G191" i="3"/>
  <c r="F191" i="3"/>
  <c r="E191" i="3"/>
  <c r="K191" i="3"/>
  <c r="J190" i="3"/>
  <c r="I190" i="3"/>
  <c r="H190" i="3"/>
  <c r="H41" i="1"/>
  <c r="G190" i="3"/>
  <c r="F190" i="3"/>
  <c r="E190" i="3"/>
  <c r="J189" i="3"/>
  <c r="I189" i="3"/>
  <c r="H189" i="3"/>
  <c r="G189" i="3"/>
  <c r="F189" i="3"/>
  <c r="E189" i="3"/>
  <c r="J188" i="3"/>
  <c r="I188" i="3"/>
  <c r="H188" i="3"/>
  <c r="G188" i="3"/>
  <c r="F188" i="3"/>
  <c r="E188" i="3"/>
  <c r="J187" i="3"/>
  <c r="J40" i="1"/>
  <c r="I187" i="3"/>
  <c r="I40" i="1"/>
  <c r="H187" i="3"/>
  <c r="G187" i="3"/>
  <c r="F187" i="3"/>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E325" i="3"/>
  <c r="F324" i="3"/>
  <c r="E324"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E26" i="1"/>
  <c r="F87" i="3"/>
  <c r="K87" i="3"/>
  <c r="F113" i="3"/>
  <c r="K113" i="3"/>
  <c r="F13" i="1"/>
  <c r="F11" i="1"/>
  <c r="M165" i="4"/>
  <c r="L165" i="4"/>
  <c r="M162" i="4"/>
  <c r="L162" i="4"/>
  <c r="L24" i="4"/>
  <c r="C3" i="3"/>
  <c r="L86" i="4"/>
  <c r="R88" i="4"/>
  <c r="M88" i="4"/>
  <c r="R92" i="4"/>
  <c r="M92" i="4"/>
  <c r="P131" i="9"/>
  <c r="P129" i="9"/>
  <c r="I2" i="9"/>
  <c r="C134" i="9"/>
  <c r="P130" i="9"/>
  <c r="P122" i="9"/>
  <c r="P117" i="9"/>
  <c r="P116" i="9"/>
  <c r="P118" i="9"/>
  <c r="P113" i="9"/>
  <c r="P114" i="9"/>
  <c r="P112" i="9"/>
  <c r="P109" i="9"/>
  <c r="P108" i="9"/>
  <c r="P110"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4" i="4"/>
  <c r="M106" i="4"/>
  <c r="M105" i="4"/>
  <c r="M103" i="4"/>
  <c r="M102" i="4"/>
  <c r="M101" i="4"/>
  <c r="M100" i="4"/>
  <c r="M99" i="4"/>
  <c r="M98" i="4"/>
  <c r="M97" i="4"/>
  <c r="M96" i="4"/>
  <c r="M94" i="4"/>
  <c r="M93" i="4"/>
  <c r="M91" i="4"/>
  <c r="M90" i="4"/>
  <c r="M89" i="4"/>
  <c r="M87" i="4"/>
  <c r="M81" i="4"/>
  <c r="M80" i="4"/>
  <c r="M79" i="4"/>
  <c r="M78" i="4"/>
  <c r="M77" i="4"/>
  <c r="M75" i="4"/>
  <c r="M74" i="4"/>
  <c r="M73" i="4"/>
  <c r="M72"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F599" i="3"/>
  <c r="K599" i="3"/>
  <c r="F598" i="3"/>
  <c r="K598" i="3"/>
  <c r="F597" i="3"/>
  <c r="F596" i="3"/>
  <c r="K596" i="3"/>
  <c r="F595" i="3"/>
  <c r="F592" i="3"/>
  <c r="F591" i="3"/>
  <c r="F590" i="3"/>
  <c r="M590" i="3"/>
  <c r="F588" i="3"/>
  <c r="K588" i="3"/>
  <c r="F587" i="3"/>
  <c r="M587" i="3"/>
  <c r="F586" i="3"/>
  <c r="K586" i="3"/>
  <c r="F585" i="3"/>
  <c r="M585" i="3"/>
  <c r="F584" i="3"/>
  <c r="K584" i="3"/>
  <c r="F583" i="3"/>
  <c r="F582" i="3"/>
  <c r="K582" i="3"/>
  <c r="F581" i="3"/>
  <c r="F580" i="3"/>
  <c r="K580" i="3"/>
  <c r="F579" i="3"/>
  <c r="K579" i="3"/>
  <c r="F578" i="3"/>
  <c r="M578" i="3"/>
  <c r="F577" i="3"/>
  <c r="K577" i="3"/>
  <c r="F576" i="3"/>
  <c r="F575" i="3"/>
  <c r="F574" i="3"/>
  <c r="M574" i="3"/>
  <c r="F573" i="3"/>
  <c r="F572" i="3"/>
  <c r="K572" i="3"/>
  <c r="F571" i="3"/>
  <c r="M571" i="3"/>
  <c r="F568" i="3"/>
  <c r="K568" i="3"/>
  <c r="F567" i="3"/>
  <c r="K567" i="3"/>
  <c r="F566" i="3"/>
  <c r="K566" i="3"/>
  <c r="F565" i="3"/>
  <c r="F564" i="3"/>
  <c r="F563" i="3"/>
  <c r="K563" i="3"/>
  <c r="F562" i="3"/>
  <c r="K562" i="3"/>
  <c r="F561" i="3"/>
  <c r="K561" i="3"/>
  <c r="F560" i="3"/>
  <c r="K560" i="3"/>
  <c r="F559" i="3"/>
  <c r="F558" i="3"/>
  <c r="K558" i="3"/>
  <c r="F557" i="3"/>
  <c r="K557" i="3"/>
  <c r="F556" i="3"/>
  <c r="K556" i="3"/>
  <c r="F555" i="3"/>
  <c r="F554" i="3"/>
  <c r="K554" i="3"/>
  <c r="F553" i="3"/>
  <c r="F552" i="3"/>
  <c r="K552" i="3"/>
  <c r="F551" i="3"/>
  <c r="F550" i="3"/>
  <c r="F549" i="3"/>
  <c r="F548" i="3"/>
  <c r="F543" i="3"/>
  <c r="K543" i="3"/>
  <c r="F542" i="3"/>
  <c r="K542" i="3"/>
  <c r="F541" i="3"/>
  <c r="K541" i="3"/>
  <c r="F540" i="3"/>
  <c r="F538" i="3"/>
  <c r="K538" i="3"/>
  <c r="F537" i="3"/>
  <c r="K537" i="3"/>
  <c r="F536" i="3"/>
  <c r="K536" i="3"/>
  <c r="F535" i="3"/>
  <c r="F533" i="3"/>
  <c r="F532" i="3"/>
  <c r="K532" i="3"/>
  <c r="F531" i="3"/>
  <c r="K531" i="3"/>
  <c r="F530" i="3"/>
  <c r="K530" i="3"/>
  <c r="F529" i="3"/>
  <c r="K529" i="3"/>
  <c r="F528" i="3"/>
  <c r="F526" i="3"/>
  <c r="K526" i="3"/>
  <c r="F525" i="3"/>
  <c r="F523" i="3"/>
  <c r="K523" i="3"/>
  <c r="F522" i="3"/>
  <c r="K522" i="3"/>
  <c r="F521" i="3"/>
  <c r="K521" i="3"/>
  <c r="F520" i="3"/>
  <c r="F518" i="3"/>
  <c r="K518" i="3"/>
  <c r="F517" i="3"/>
  <c r="F516" i="3"/>
  <c r="F514" i="3"/>
  <c r="K514" i="3"/>
  <c r="F513" i="3"/>
  <c r="F512" i="3"/>
  <c r="K512" i="3"/>
  <c r="F511" i="3"/>
  <c r="K511" i="3"/>
  <c r="F510" i="3"/>
  <c r="F509" i="3"/>
  <c r="K509" i="3"/>
  <c r="F508" i="3"/>
  <c r="K508" i="3"/>
  <c r="F507" i="3"/>
  <c r="F505" i="3"/>
  <c r="K505" i="3"/>
  <c r="F504" i="3"/>
  <c r="K504" i="3"/>
  <c r="F503" i="3"/>
  <c r="K503" i="3"/>
  <c r="F502" i="3"/>
  <c r="K502" i="3"/>
  <c r="F501" i="3"/>
  <c r="F499" i="3"/>
  <c r="K499" i="3"/>
  <c r="F498" i="3"/>
  <c r="K498" i="3"/>
  <c r="F497" i="3"/>
  <c r="K497" i="3"/>
  <c r="F496" i="3"/>
  <c r="K496" i="3"/>
  <c r="F495" i="3"/>
  <c r="K495" i="3"/>
  <c r="F494" i="3"/>
  <c r="K494" i="3"/>
  <c r="F493" i="3"/>
  <c r="K493" i="3"/>
  <c r="F492" i="3"/>
  <c r="K492" i="3"/>
  <c r="F491" i="3"/>
  <c r="F490" i="3"/>
  <c r="F489" i="3"/>
  <c r="K489" i="3"/>
  <c r="F488" i="3"/>
  <c r="K488" i="3"/>
  <c r="F487" i="3"/>
  <c r="K487" i="3"/>
  <c r="F486" i="3"/>
  <c r="F485" i="3"/>
  <c r="F483" i="3"/>
  <c r="K483" i="3"/>
  <c r="F482" i="3"/>
  <c r="F480" i="3"/>
  <c r="K480" i="3"/>
  <c r="F479" i="3"/>
  <c r="K479" i="3"/>
  <c r="F478" i="3"/>
  <c r="F477" i="3"/>
  <c r="K477" i="3"/>
  <c r="F476" i="3"/>
  <c r="F475" i="3"/>
  <c r="F473" i="3"/>
  <c r="K473" i="3"/>
  <c r="F472" i="3"/>
  <c r="F470" i="3"/>
  <c r="K470" i="3"/>
  <c r="F469" i="3"/>
  <c r="K469" i="3"/>
  <c r="F467" i="3"/>
  <c r="F466" i="3"/>
  <c r="K466" i="3"/>
  <c r="F465" i="3"/>
  <c r="F431" i="3"/>
  <c r="F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F408" i="3"/>
  <c r="K408" i="3"/>
  <c r="F407" i="3"/>
  <c r="K407" i="3"/>
  <c r="F406" i="3"/>
  <c r="K406" i="3"/>
  <c r="F404" i="3"/>
  <c r="K404" i="3"/>
  <c r="F403" i="3"/>
  <c r="F401" i="3"/>
  <c r="F400" i="3"/>
  <c r="K400" i="3"/>
  <c r="F398" i="3"/>
  <c r="K398" i="3"/>
  <c r="F397" i="3"/>
  <c r="K397" i="3"/>
  <c r="F396" i="3"/>
  <c r="F395" i="3"/>
  <c r="K395" i="3"/>
  <c r="F393" i="3"/>
  <c r="F392" i="3"/>
  <c r="K392" i="3"/>
  <c r="F390" i="3"/>
  <c r="K390" i="3"/>
  <c r="F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F367" i="3"/>
  <c r="F366" i="3"/>
  <c r="K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F150" i="3"/>
  <c r="F148" i="3"/>
  <c r="K148" i="3"/>
  <c r="F147" i="3"/>
  <c r="F146" i="3"/>
  <c r="K146" i="3"/>
  <c r="F145" i="3"/>
  <c r="K145" i="3"/>
  <c r="F144" i="3"/>
  <c r="K144" i="3"/>
  <c r="F143" i="3"/>
  <c r="K143" i="3"/>
  <c r="F142" i="3"/>
  <c r="K142" i="3"/>
  <c r="F141" i="3"/>
  <c r="F139" i="3"/>
  <c r="K139" i="3"/>
  <c r="F138" i="3"/>
  <c r="K138" i="3"/>
  <c r="F136" i="3"/>
  <c r="K136" i="3"/>
  <c r="F135" i="3"/>
  <c r="K135" i="3"/>
  <c r="F134" i="3"/>
  <c r="K134" i="3"/>
  <c r="F133" i="3"/>
  <c r="F132" i="3"/>
  <c r="F131" i="3"/>
  <c r="K131" i="3"/>
  <c r="F130" i="3"/>
  <c r="K130" i="3"/>
  <c r="F129" i="3"/>
  <c r="K129" i="3"/>
  <c r="F128" i="3"/>
  <c r="K128" i="3"/>
  <c r="F127" i="3"/>
  <c r="K127" i="3"/>
  <c r="F126" i="3"/>
  <c r="K126" i="3"/>
  <c r="F125" i="3"/>
  <c r="F124" i="3"/>
  <c r="F122" i="3"/>
  <c r="F121" i="3"/>
  <c r="Q37" i="9"/>
  <c r="F120" i="3"/>
  <c r="Q36" i="9"/>
  <c r="L36" i="9"/>
  <c r="F118" i="3"/>
  <c r="K118" i="3"/>
  <c r="F117" i="3"/>
  <c r="K117" i="3"/>
  <c r="F116" i="3"/>
  <c r="K116" i="3"/>
  <c r="F115" i="3"/>
  <c r="F111" i="3"/>
  <c r="K111" i="3"/>
  <c r="F109" i="3"/>
  <c r="K109" i="3"/>
  <c r="F108" i="3"/>
  <c r="K108" i="3"/>
  <c r="F107" i="3"/>
  <c r="Q27" i="9"/>
  <c r="F105" i="3"/>
  <c r="K105" i="3"/>
  <c r="F104" i="3"/>
  <c r="K104" i="3"/>
  <c r="F103" i="3"/>
  <c r="K103" i="3"/>
  <c r="F102" i="3"/>
  <c r="K102" i="3"/>
  <c r="F101" i="3"/>
  <c r="K101" i="3"/>
  <c r="F100" i="3"/>
  <c r="K100" i="3"/>
  <c r="F99" i="3"/>
  <c r="K99" i="3"/>
  <c r="F98" i="3"/>
  <c r="K98" i="3"/>
  <c r="F97" i="3"/>
  <c r="K97" i="3"/>
  <c r="F96" i="3"/>
  <c r="K96" i="3"/>
  <c r="F95" i="3"/>
  <c r="F93" i="3"/>
  <c r="K93" i="3"/>
  <c r="F92" i="3"/>
  <c r="F91" i="3"/>
  <c r="K91" i="3"/>
  <c r="F89" i="3"/>
  <c r="K89" i="3"/>
  <c r="F88" i="3"/>
  <c r="K88" i="3"/>
  <c r="F86" i="3"/>
  <c r="K86" i="3"/>
  <c r="F85" i="3"/>
  <c r="K85" i="3"/>
  <c r="F84" i="3"/>
  <c r="F83" i="3"/>
  <c r="K83" i="3"/>
  <c r="F82" i="3"/>
  <c r="K82" i="3"/>
  <c r="F81" i="3"/>
  <c r="K81" i="3"/>
  <c r="F80" i="3"/>
  <c r="F79" i="3"/>
  <c r="K79" i="3"/>
  <c r="F78" i="3"/>
  <c r="K78" i="3"/>
  <c r="F77" i="3"/>
  <c r="K77" i="3"/>
  <c r="F76" i="3"/>
  <c r="F75" i="3"/>
  <c r="K75" i="3"/>
  <c r="F73" i="3"/>
  <c r="K73" i="3"/>
  <c r="F72" i="3"/>
  <c r="K72" i="3"/>
  <c r="F71" i="3"/>
  <c r="F70" i="3"/>
  <c r="K70" i="3"/>
  <c r="F69" i="3"/>
  <c r="K69" i="3"/>
  <c r="F68" i="3"/>
  <c r="K68" i="3"/>
  <c r="F67" i="3"/>
  <c r="K67" i="3"/>
  <c r="F66" i="3"/>
  <c r="F64" i="3"/>
  <c r="K64" i="3"/>
  <c r="F63" i="3"/>
  <c r="K63" i="3"/>
  <c r="F62" i="3"/>
  <c r="F60" i="3"/>
  <c r="K60" i="3"/>
  <c r="F59" i="3"/>
  <c r="K59" i="3"/>
  <c r="F57" i="3"/>
  <c r="K57" i="3"/>
  <c r="F56" i="3"/>
  <c r="K56" i="3"/>
  <c r="F55" i="3"/>
  <c r="K55" i="3"/>
  <c r="F54" i="3"/>
  <c r="F53" i="3"/>
  <c r="F51" i="3"/>
  <c r="K51" i="3"/>
  <c r="F50" i="3"/>
  <c r="K50" i="3"/>
  <c r="F49" i="3"/>
  <c r="F48" i="3"/>
  <c r="K48" i="3"/>
  <c r="F46" i="3"/>
  <c r="K46" i="3"/>
  <c r="F42" i="3"/>
  <c r="K42" i="3"/>
  <c r="F41" i="3"/>
  <c r="K41" i="3"/>
  <c r="F40" i="3"/>
  <c r="F38" i="3"/>
  <c r="K38" i="3"/>
  <c r="F37" i="3"/>
  <c r="K37" i="3"/>
  <c r="F36" i="3"/>
  <c r="K36" i="3"/>
  <c r="F35" i="3"/>
  <c r="K35" i="3"/>
  <c r="F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J27" i="1"/>
  <c r="H28" i="1"/>
  <c r="F28" i="1"/>
  <c r="I28" i="1"/>
  <c r="J28" i="1"/>
  <c r="H29" i="1"/>
  <c r="I29" i="1"/>
  <c r="F29" i="1"/>
  <c r="J29" i="1"/>
  <c r="H60" i="1"/>
  <c r="I60" i="1"/>
  <c r="J60" i="1"/>
  <c r="H69" i="1"/>
  <c r="I69" i="1"/>
  <c r="J69" i="1"/>
  <c r="H70" i="1"/>
  <c r="I70" i="1"/>
  <c r="J70" i="1"/>
  <c r="H72" i="1"/>
  <c r="I72" i="1"/>
  <c r="I68" i="1"/>
  <c r="J72" i="1"/>
  <c r="H73" i="1"/>
  <c r="I73" i="1"/>
  <c r="J73" i="1"/>
  <c r="H74" i="1"/>
  <c r="I74" i="1"/>
  <c r="J74" i="1"/>
  <c r="H75" i="1"/>
  <c r="I75" i="1"/>
  <c r="J75" i="1"/>
  <c r="H78" i="1"/>
  <c r="I78" i="1"/>
  <c r="F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F92" i="1"/>
  <c r="G91" i="1"/>
  <c r="G90" i="1"/>
  <c r="F90" i="1"/>
  <c r="G84" i="1"/>
  <c r="G83" i="1"/>
  <c r="G82" i="1"/>
  <c r="G79" i="1"/>
  <c r="G78" i="1"/>
  <c r="G75" i="1"/>
  <c r="G74" i="1"/>
  <c r="G73" i="1"/>
  <c r="G72" i="1"/>
  <c r="G70" i="1"/>
  <c r="G69" i="1"/>
  <c r="G60" i="1"/>
  <c r="G29" i="1"/>
  <c r="G28" i="1"/>
  <c r="G27" i="1"/>
  <c r="F23" i="3"/>
  <c r="K23" i="3"/>
  <c r="H594" i="3"/>
  <c r="H95" i="1"/>
  <c r="G594" i="3"/>
  <c r="G95" i="1"/>
  <c r="H589" i="3"/>
  <c r="G589" i="3"/>
  <c r="H569" i="3"/>
  <c r="G569" i="3"/>
  <c r="H547" i="3"/>
  <c r="G547" i="3"/>
  <c r="H544" i="3"/>
  <c r="G544" i="3"/>
  <c r="H539" i="3"/>
  <c r="G539" i="3"/>
  <c r="G85" i="1"/>
  <c r="H534" i="3"/>
  <c r="H89" i="1"/>
  <c r="G534" i="3"/>
  <c r="G89" i="1"/>
  <c r="H527" i="3"/>
  <c r="G527" i="3"/>
  <c r="H524" i="3"/>
  <c r="G524" i="3"/>
  <c r="H519" i="3"/>
  <c r="G519" i="3"/>
  <c r="H515" i="3"/>
  <c r="G515" i="3"/>
  <c r="H506" i="3"/>
  <c r="G506" i="3"/>
  <c r="H500" i="3"/>
  <c r="H71" i="1"/>
  <c r="G500" i="3"/>
  <c r="G71" i="1"/>
  <c r="H484" i="3"/>
  <c r="G484" i="3"/>
  <c r="H481" i="3"/>
  <c r="G481" i="3"/>
  <c r="H474" i="3"/>
  <c r="H80" i="1"/>
  <c r="G474" i="3"/>
  <c r="G80" i="1"/>
  <c r="H471" i="3"/>
  <c r="G471" i="3"/>
  <c r="H468" i="3"/>
  <c r="G468" i="3"/>
  <c r="H464" i="3"/>
  <c r="G464" i="3"/>
  <c r="H429" i="3"/>
  <c r="H59" i="1"/>
  <c r="G429" i="3"/>
  <c r="H415" i="3"/>
  <c r="G415" i="3"/>
  <c r="G62" i="1"/>
  <c r="H412" i="3"/>
  <c r="G412" i="3"/>
  <c r="H409" i="3"/>
  <c r="G409" i="3"/>
  <c r="H405" i="3"/>
  <c r="G405" i="3"/>
  <c r="H402" i="3"/>
  <c r="G402" i="3"/>
  <c r="H399" i="3"/>
  <c r="G399" i="3"/>
  <c r="H394" i="3"/>
  <c r="G394" i="3"/>
  <c r="H391" i="3"/>
  <c r="G391" i="3"/>
  <c r="H386" i="3"/>
  <c r="G386" i="3"/>
  <c r="H378" i="3"/>
  <c r="G378" i="3"/>
  <c r="H364" i="3"/>
  <c r="G364" i="3"/>
  <c r="H158" i="3"/>
  <c r="G158" i="3"/>
  <c r="H149" i="3"/>
  <c r="H37" i="1"/>
  <c r="G149" i="3"/>
  <c r="H140" i="3"/>
  <c r="G140" i="3"/>
  <c r="H137" i="3"/>
  <c r="G137" i="3"/>
  <c r="G36" i="1"/>
  <c r="H123" i="3"/>
  <c r="H33" i="1"/>
  <c r="G123" i="3"/>
  <c r="G33" i="1"/>
  <c r="H119" i="3"/>
  <c r="G119" i="3"/>
  <c r="H110" i="3"/>
  <c r="H32" i="1"/>
  <c r="G110" i="3"/>
  <c r="H106" i="3"/>
  <c r="G106" i="3"/>
  <c r="G31" i="1"/>
  <c r="H94" i="3"/>
  <c r="H30" i="1"/>
  <c r="G94" i="3"/>
  <c r="H90" i="3"/>
  <c r="G90" i="3"/>
  <c r="H74" i="3"/>
  <c r="H26" i="1"/>
  <c r="G74" i="3"/>
  <c r="G26" i="1"/>
  <c r="H65" i="3"/>
  <c r="G65" i="3"/>
  <c r="H61" i="3"/>
  <c r="G61" i="3"/>
  <c r="H58" i="3"/>
  <c r="G58" i="3"/>
  <c r="H52" i="3"/>
  <c r="G52" i="3"/>
  <c r="H47" i="3"/>
  <c r="G47" i="3"/>
  <c r="H39" i="3"/>
  <c r="G39" i="3"/>
  <c r="H33" i="3"/>
  <c r="G33" i="3"/>
  <c r="H28" i="3"/>
  <c r="G28" i="3"/>
  <c r="H22" i="3"/>
  <c r="H23" i="1"/>
  <c r="G22" i="3"/>
  <c r="G23" i="1"/>
  <c r="I58" i="3"/>
  <c r="E58" i="3"/>
  <c r="I17" i="4"/>
  <c r="I158" i="4"/>
  <c r="I155" i="4"/>
  <c r="B455" i="3"/>
  <c r="B442" i="3"/>
  <c r="B439" i="3"/>
  <c r="B357" i="3"/>
  <c r="B354" i="3"/>
  <c r="B315" i="3"/>
  <c r="B312" i="3"/>
  <c r="B177" i="3"/>
  <c r="B180" i="3"/>
  <c r="Q66" i="4"/>
  <c r="P66" i="4"/>
  <c r="L66" i="4"/>
  <c r="J27" i="4"/>
  <c r="S148" i="4"/>
  <c r="J26" i="4"/>
  <c r="C198" i="3"/>
  <c r="I106" i="3"/>
  <c r="E106" i="3"/>
  <c r="E96" i="1"/>
  <c r="E22" i="3"/>
  <c r="J524" i="3"/>
  <c r="I524" i="3"/>
  <c r="E524" i="3"/>
  <c r="I140" i="3"/>
  <c r="E140" i="3"/>
  <c r="I149" i="3"/>
  <c r="E149" i="3"/>
  <c r="F454" i="3"/>
  <c r="F438" i="3"/>
  <c r="F353" i="3"/>
  <c r="F311" i="3"/>
  <c r="F176" i="3"/>
  <c r="L139" i="4"/>
  <c r="L134" i="4"/>
  <c r="L130" i="4"/>
  <c r="L122" i="4"/>
  <c r="L118" i="4"/>
  <c r="L111" i="4"/>
  <c r="L104" i="4"/>
  <c r="L76" i="4"/>
  <c r="L70" i="4"/>
  <c r="L48" i="4"/>
  <c r="L148" i="4"/>
  <c r="L39" i="4"/>
  <c r="L33" i="4"/>
  <c r="L30" i="4"/>
  <c r="E594" i="3"/>
  <c r="E95" i="1"/>
  <c r="E589" i="3"/>
  <c r="E569" i="3"/>
  <c r="E547" i="3"/>
  <c r="E544" i="3"/>
  <c r="E539" i="3"/>
  <c r="E534" i="3"/>
  <c r="E527" i="3"/>
  <c r="P123" i="9"/>
  <c r="E519" i="3"/>
  <c r="P105" i="9"/>
  <c r="E515" i="3"/>
  <c r="E506" i="3"/>
  <c r="E500" i="3"/>
  <c r="E484" i="3"/>
  <c r="E481" i="3"/>
  <c r="E474" i="3"/>
  <c r="E80" i="1"/>
  <c r="E471" i="3"/>
  <c r="E468" i="3"/>
  <c r="E464" i="3"/>
  <c r="E429" i="3"/>
  <c r="E59" i="1"/>
  <c r="E415" i="3"/>
  <c r="E62" i="1"/>
  <c r="E412" i="3"/>
  <c r="E409" i="3"/>
  <c r="E405" i="3"/>
  <c r="E402" i="3"/>
  <c r="E399" i="3"/>
  <c r="E394" i="3"/>
  <c r="E391" i="3"/>
  <c r="E386" i="3"/>
  <c r="E378" i="3"/>
  <c r="E364" i="3"/>
  <c r="E158" i="3"/>
  <c r="E137" i="3"/>
  <c r="E36" i="1"/>
  <c r="E123" i="3"/>
  <c r="E119" i="3"/>
  <c r="P35" i="9"/>
  <c r="E110" i="3"/>
  <c r="E32" i="1"/>
  <c r="E94" i="3"/>
  <c r="E30" i="1"/>
  <c r="E90" i="3"/>
  <c r="E65" i="3"/>
  <c r="E61" i="3"/>
  <c r="E52" i="3"/>
  <c r="E47" i="3"/>
  <c r="E39" i="3"/>
  <c r="E33" i="3"/>
  <c r="E28" i="3"/>
  <c r="F457" i="3"/>
  <c r="F441" i="3"/>
  <c r="F356" i="3"/>
  <c r="F314" i="3"/>
  <c r="E94" i="1"/>
  <c r="E93" i="1"/>
  <c r="E92" i="1"/>
  <c r="E91" i="1"/>
  <c r="E90" i="1"/>
  <c r="E84" i="1"/>
  <c r="E83" i="1"/>
  <c r="E82" i="1"/>
  <c r="E79" i="1"/>
  <c r="E78" i="1"/>
  <c r="E75" i="1"/>
  <c r="E74" i="1"/>
  <c r="E73" i="1"/>
  <c r="E72" i="1"/>
  <c r="E70" i="1"/>
  <c r="E68"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F89" i="1"/>
  <c r="I527" i="3"/>
  <c r="I88" i="1"/>
  <c r="I519" i="3"/>
  <c r="I515" i="3"/>
  <c r="I506" i="3"/>
  <c r="I87" i="1"/>
  <c r="I86" i="1"/>
  <c r="I500" i="3"/>
  <c r="I71" i="1"/>
  <c r="I484" i="3"/>
  <c r="I481" i="3"/>
  <c r="I474" i="3"/>
  <c r="I80" i="1"/>
  <c r="I471" i="3"/>
  <c r="I468" i="3"/>
  <c r="I464" i="3"/>
  <c r="I76" i="1"/>
  <c r="I429" i="3"/>
  <c r="I415" i="3"/>
  <c r="I62" i="1"/>
  <c r="I412" i="3"/>
  <c r="I409" i="3"/>
  <c r="I405" i="3"/>
  <c r="I402" i="3"/>
  <c r="I399" i="3"/>
  <c r="I394" i="3"/>
  <c r="I391" i="3"/>
  <c r="I386" i="3"/>
  <c r="I378" i="3"/>
  <c r="I364" i="3"/>
  <c r="I57" i="1"/>
  <c r="I158" i="3"/>
  <c r="I137" i="3"/>
  <c r="I36" i="1"/>
  <c r="I123" i="3"/>
  <c r="I33" i="1"/>
  <c r="I119" i="3"/>
  <c r="I110" i="3"/>
  <c r="I32" i="1"/>
  <c r="I94" i="3"/>
  <c r="I90" i="3"/>
  <c r="I74" i="3"/>
  <c r="I26" i="1"/>
  <c r="I65" i="3"/>
  <c r="I61" i="3"/>
  <c r="I52" i="3"/>
  <c r="I47" i="3"/>
  <c r="I39" i="3"/>
  <c r="I33" i="3"/>
  <c r="I28" i="3"/>
  <c r="I22" i="3"/>
  <c r="E454" i="3"/>
  <c r="B454" i="3"/>
  <c r="E438" i="3"/>
  <c r="B438" i="3"/>
  <c r="E353" i="3"/>
  <c r="B353" i="3"/>
  <c r="E311" i="3"/>
  <c r="J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L64" i="1"/>
  <c r="K25" i="1"/>
  <c r="K22" i="1"/>
  <c r="K64" i="1"/>
  <c r="K65" i="1"/>
  <c r="L38" i="1"/>
  <c r="K38" i="1"/>
  <c r="M77" i="1"/>
  <c r="M38" i="1"/>
  <c r="M64" i="1"/>
  <c r="M25" i="1"/>
  <c r="M22" i="1"/>
  <c r="M56" i="1"/>
  <c r="M86" i="1"/>
  <c r="L56" i="1"/>
  <c r="K56" i="1"/>
  <c r="Q30" i="4"/>
  <c r="Q148" i="4"/>
  <c r="R193" i="4"/>
  <c r="J52" i="3"/>
  <c r="J28" i="3"/>
  <c r="J386" i="3"/>
  <c r="J39" i="3"/>
  <c r="J137" i="3"/>
  <c r="J36" i="1"/>
  <c r="J399" i="3"/>
  <c r="J149" i="3"/>
  <c r="J33" i="3"/>
  <c r="J47" i="3"/>
  <c r="J65" i="3"/>
  <c r="J74" i="3"/>
  <c r="J26" i="1"/>
  <c r="J90" i="3"/>
  <c r="J30" i="1"/>
  <c r="J94" i="3"/>
  <c r="J110" i="3"/>
  <c r="J119" i="3"/>
  <c r="J32" i="1"/>
  <c r="J123" i="3"/>
  <c r="J33" i="1"/>
  <c r="J464" i="3"/>
  <c r="J76" i="1"/>
  <c r="J471" i="3"/>
  <c r="J500" i="3"/>
  <c r="J527" i="3"/>
  <c r="J539" i="3"/>
  <c r="J85" i="1"/>
  <c r="J409" i="3"/>
  <c r="J412" i="3"/>
  <c r="J391" i="3"/>
  <c r="J394" i="3"/>
  <c r="J547" i="3"/>
  <c r="J140" i="3"/>
  <c r="J22" i="3"/>
  <c r="J61" i="3"/>
  <c r="J378" i="3"/>
  <c r="J415" i="3"/>
  <c r="J62" i="1"/>
  <c r="J402" i="3"/>
  <c r="J405" i="3"/>
  <c r="J364" i="3"/>
  <c r="J422" i="3"/>
  <c r="Q48" i="4"/>
  <c r="Q33" i="4"/>
  <c r="Q130" i="4"/>
  <c r="M16" i="4"/>
  <c r="M154" i="4"/>
  <c r="Q122" i="4"/>
  <c r="Q118" i="4"/>
  <c r="Q139" i="4"/>
  <c r="M19" i="4"/>
  <c r="M157" i="4"/>
  <c r="J429" i="3"/>
  <c r="J59" i="1"/>
  <c r="J468" i="3"/>
  <c r="J474" i="3"/>
  <c r="J80" i="1"/>
  <c r="J519" i="3"/>
  <c r="J544" i="3"/>
  <c r="J569" i="3"/>
  <c r="J484" i="3"/>
  <c r="J481" i="3"/>
  <c r="J534" i="3"/>
  <c r="J89" i="1"/>
  <c r="J589" i="3"/>
  <c r="J594" i="3"/>
  <c r="J95" i="1"/>
  <c r="J506" i="3"/>
  <c r="J515" i="3"/>
  <c r="J158" i="3"/>
  <c r="I53" i="1"/>
  <c r="J53" i="1"/>
  <c r="J106" i="3"/>
  <c r="J31" i="1"/>
  <c r="J58" i="3"/>
  <c r="J55" i="1"/>
  <c r="P66" i="9"/>
  <c r="Q58" i="9"/>
  <c r="L58" i="9"/>
  <c r="Q66" i="9"/>
  <c r="L66" i="9"/>
  <c r="I41" i="1"/>
  <c r="H47" i="1"/>
  <c r="H54" i="1"/>
  <c r="H53" i="1"/>
  <c r="K286" i="3"/>
  <c r="H40" i="1"/>
  <c r="K221" i="3"/>
  <c r="K234" i="3"/>
  <c r="Q69" i="9"/>
  <c r="M144" i="4"/>
  <c r="R29" i="4"/>
  <c r="R27" i="4"/>
  <c r="R25" i="4"/>
  <c r="R23" i="4"/>
  <c r="R21" i="4"/>
  <c r="R19" i="4"/>
  <c r="R17" i="4"/>
  <c r="R15" i="4"/>
  <c r="R13" i="4"/>
  <c r="R28" i="4"/>
  <c r="R24" i="4"/>
  <c r="R20" i="4"/>
  <c r="R16" i="4"/>
  <c r="R12" i="4"/>
  <c r="R148" i="4"/>
  <c r="R189" i="4"/>
  <c r="R149" i="4"/>
  <c r="K148" i="4"/>
  <c r="R26" i="4"/>
  <c r="R22" i="4"/>
  <c r="R18" i="4"/>
  <c r="R14" i="4"/>
  <c r="G40" i="1"/>
  <c r="J41" i="1"/>
  <c r="Q61" i="9"/>
  <c r="L61" i="9"/>
  <c r="Q60" i="9"/>
  <c r="L60" i="9"/>
  <c r="P53" i="9"/>
  <c r="J63" i="1"/>
  <c r="Q51" i="9"/>
  <c r="J47" i="1"/>
  <c r="I50" i="1"/>
  <c r="P62" i="9"/>
  <c r="P60" i="9"/>
  <c r="J46" i="1"/>
  <c r="J52" i="1"/>
  <c r="Q53" i="9"/>
  <c r="L53" i="9"/>
  <c r="E46" i="1"/>
  <c r="G52" i="1"/>
  <c r="L52" i="9"/>
  <c r="G63" i="1"/>
  <c r="G55" i="1"/>
  <c r="H55" i="1"/>
  <c r="Q73" i="9"/>
  <c r="L73" i="9"/>
  <c r="Q62" i="9"/>
  <c r="L62" i="9"/>
  <c r="E47" i="1"/>
  <c r="E50" i="1"/>
  <c r="E52" i="1"/>
  <c r="E53" i="1"/>
  <c r="R150" i="4"/>
  <c r="R188" i="4"/>
  <c r="J49" i="1"/>
  <c r="K264" i="3"/>
  <c r="J51" i="1"/>
  <c r="K285" i="3"/>
  <c r="H63" i="1"/>
  <c r="J48" i="1"/>
  <c r="H49" i="1"/>
  <c r="M33" i="4"/>
  <c r="M30" i="4"/>
  <c r="H50" i="1"/>
  <c r="K291" i="3"/>
  <c r="H51" i="1"/>
  <c r="Q59" i="9"/>
  <c r="L59" i="9"/>
  <c r="N59" i="9"/>
  <c r="H48" i="1"/>
  <c r="K208" i="3"/>
  <c r="I47" i="1"/>
  <c r="K290" i="3"/>
  <c r="G42" i="1"/>
  <c r="K319" i="3"/>
  <c r="K233" i="3"/>
  <c r="H42" i="1"/>
  <c r="H39" i="1"/>
  <c r="K257" i="3"/>
  <c r="K218" i="3"/>
  <c r="H52" i="1"/>
  <c r="P54" i="9"/>
  <c r="R190" i="4"/>
  <c r="J28" i="4"/>
  <c r="K571" i="3"/>
  <c r="B314" i="3"/>
  <c r="E343" i="3"/>
  <c r="F326" i="3"/>
  <c r="M572" i="3"/>
  <c r="Q98" i="9"/>
  <c r="K578" i="3"/>
  <c r="K593" i="3"/>
  <c r="K107" i="3"/>
  <c r="M577" i="3"/>
  <c r="K486" i="3"/>
  <c r="F137" i="3"/>
  <c r="K66" i="3"/>
  <c r="K516" i="3"/>
  <c r="K574" i="3"/>
  <c r="Q2" i="9"/>
  <c r="K501" i="3"/>
  <c r="K548" i="3"/>
  <c r="J20" i="9"/>
  <c r="B179" i="3"/>
  <c r="F66" i="9"/>
  <c r="F124" i="9"/>
  <c r="J123" i="9"/>
  <c r="G105" i="9"/>
  <c r="F13" i="9"/>
  <c r="K150" i="3"/>
  <c r="G80" i="9"/>
  <c r="K54" i="3"/>
  <c r="G40" i="9"/>
  <c r="Q112" i="9"/>
  <c r="K550" i="3"/>
  <c r="K553" i="3"/>
  <c r="K585" i="3"/>
  <c r="P89" i="9"/>
  <c r="K367" i="3"/>
  <c r="K575" i="3"/>
  <c r="M575" i="3"/>
  <c r="G22" i="9"/>
  <c r="K121" i="3"/>
  <c r="P45" i="9"/>
  <c r="I18" i="9"/>
  <c r="I131" i="9"/>
  <c r="J104" i="9"/>
  <c r="I45" i="9"/>
  <c r="I25" i="9"/>
  <c r="J80" i="9"/>
  <c r="F73" i="9"/>
  <c r="I14" i="9"/>
  <c r="G65" i="9"/>
  <c r="J25" i="9"/>
  <c r="G94" i="9"/>
  <c r="I36" i="9"/>
  <c r="F130" i="9"/>
  <c r="I20" i="9"/>
  <c r="I122" i="9"/>
  <c r="J18" i="9"/>
  <c r="I21" i="9"/>
  <c r="I98" i="9"/>
  <c r="I52" i="9"/>
  <c r="J62" i="9"/>
  <c r="G19" i="9"/>
  <c r="J131" i="9"/>
  <c r="F69" i="9"/>
  <c r="F55" i="9"/>
  <c r="F59" i="9"/>
  <c r="J26" i="9"/>
  <c r="I80" i="9"/>
  <c r="L37" i="9"/>
  <c r="F43" i="9"/>
  <c r="F40" i="9"/>
  <c r="J27" i="9"/>
  <c r="F93" i="9"/>
  <c r="G51" i="9"/>
  <c r="J37" i="9"/>
  <c r="G66" i="9"/>
  <c r="I97" i="9"/>
  <c r="I99" i="9"/>
  <c r="G27" i="9"/>
  <c r="F105" i="9"/>
  <c r="G69" i="9"/>
  <c r="J44" i="9"/>
  <c r="I79" i="9"/>
  <c r="J51" i="9"/>
  <c r="J87" i="9"/>
  <c r="G74" i="9"/>
  <c r="J74" i="9"/>
  <c r="F61" i="9"/>
  <c r="J21" i="9"/>
  <c r="J79" i="9"/>
  <c r="J81" i="9"/>
  <c r="J124" i="9"/>
  <c r="F91" i="9"/>
  <c r="J43" i="9"/>
  <c r="F129" i="9"/>
  <c r="I94" i="9"/>
  <c r="G43" i="9"/>
  <c r="G55" i="9"/>
  <c r="J22" i="9"/>
  <c r="I65" i="9"/>
  <c r="I67" i="9"/>
  <c r="I69" i="9"/>
  <c r="I71" i="9"/>
  <c r="I61" i="9"/>
  <c r="J53" i="9"/>
  <c r="G59" i="9"/>
  <c r="I92" i="9"/>
  <c r="J42" i="9"/>
  <c r="J70" i="9"/>
  <c r="I27" i="9"/>
  <c r="I108" i="9"/>
  <c r="F98" i="9"/>
  <c r="F62" i="9"/>
  <c r="I37" i="9"/>
  <c r="J40" i="9"/>
  <c r="J108" i="9"/>
  <c r="J38" i="9"/>
  <c r="F117" i="9"/>
  <c r="F118" i="9"/>
  <c r="G37" i="9"/>
  <c r="J88" i="9"/>
  <c r="J89" i="9"/>
  <c r="F108" i="9"/>
  <c r="I123" i="9"/>
  <c r="I113" i="9"/>
  <c r="I42" i="9"/>
  <c r="I105" i="9"/>
  <c r="J129" i="9"/>
  <c r="G16" i="9"/>
  <c r="I60" i="9"/>
  <c r="J93" i="9"/>
  <c r="J98" i="9"/>
  <c r="G18" i="9"/>
  <c r="F51" i="9"/>
  <c r="F70" i="9"/>
  <c r="I74" i="9"/>
  <c r="F52" i="9"/>
  <c r="J73" i="9"/>
  <c r="J94" i="9"/>
  <c r="N94" i="9"/>
  <c r="J58" i="9"/>
  <c r="F58" i="9"/>
  <c r="F63" i="9"/>
  <c r="F44" i="9"/>
  <c r="F21" i="9"/>
  <c r="G38" i="9"/>
  <c r="J61" i="9"/>
  <c r="G58" i="9"/>
  <c r="F20" i="9"/>
  <c r="I91" i="9"/>
  <c r="G108" i="9"/>
  <c r="G87" i="9"/>
  <c r="F22" i="9"/>
  <c r="I73" i="9"/>
  <c r="I44" i="9"/>
  <c r="F16" i="9"/>
  <c r="J66" i="9"/>
  <c r="G92" i="9"/>
  <c r="J105" i="9"/>
  <c r="J106" i="9"/>
  <c r="J59" i="9"/>
  <c r="J35" i="9"/>
  <c r="L27" i="9"/>
  <c r="J16" i="9"/>
  <c r="I87" i="9"/>
  <c r="I40" i="9"/>
  <c r="I53" i="9"/>
  <c r="I59" i="9"/>
  <c r="I66" i="9"/>
  <c r="G54" i="9"/>
  <c r="J112" i="9"/>
  <c r="F14" i="9"/>
  <c r="G79" i="9"/>
  <c r="F123" i="9"/>
  <c r="G112" i="9"/>
  <c r="G13" i="9"/>
  <c r="G52" i="9"/>
  <c r="I109" i="9"/>
  <c r="J17" i="9"/>
  <c r="F53" i="9"/>
  <c r="F88" i="9"/>
  <c r="I93" i="9"/>
  <c r="I112" i="9"/>
  <c r="I114" i="9"/>
  <c r="F27" i="9"/>
  <c r="F92" i="9"/>
  <c r="J19" i="9"/>
  <c r="G21" i="9"/>
  <c r="G62" i="9"/>
  <c r="G61" i="9"/>
  <c r="N61" i="9"/>
  <c r="G20" i="9"/>
  <c r="F97" i="9"/>
  <c r="F99" i="9"/>
  <c r="G123" i="9"/>
  <c r="F45" i="9"/>
  <c r="G35" i="9"/>
  <c r="G88" i="9"/>
  <c r="G104" i="9"/>
  <c r="G106" i="9"/>
  <c r="G42" i="9"/>
  <c r="F79" i="9"/>
  <c r="I62" i="9"/>
  <c r="J113" i="9"/>
  <c r="J114" i="9"/>
  <c r="F18" i="9"/>
  <c r="J65" i="9"/>
  <c r="G97" i="9"/>
  <c r="G99" i="9"/>
  <c r="F65" i="9"/>
  <c r="G116" i="9"/>
  <c r="G14" i="9"/>
  <c r="G93" i="9"/>
  <c r="F109" i="9"/>
  <c r="J45" i="9"/>
  <c r="I19" i="9"/>
  <c r="J69" i="9"/>
  <c r="I43" i="9"/>
  <c r="I16" i="9"/>
  <c r="G73" i="9"/>
  <c r="N73" i="9"/>
  <c r="G98" i="9"/>
  <c r="I117" i="9"/>
  <c r="F87" i="9"/>
  <c r="G91" i="9"/>
  <c r="G17" i="9"/>
  <c r="J92" i="9"/>
  <c r="F25" i="9"/>
  <c r="F19" i="9"/>
  <c r="J14" i="9"/>
  <c r="F42" i="9"/>
  <c r="J117" i="9"/>
  <c r="I22" i="9"/>
  <c r="J116" i="9"/>
  <c r="G70" i="9"/>
  <c r="J109" i="9"/>
  <c r="J110" i="9"/>
  <c r="E432" i="3"/>
  <c r="P80" i="9"/>
  <c r="K120" i="3"/>
  <c r="K124" i="3"/>
  <c r="F500" i="3"/>
  <c r="Q113" i="9"/>
  <c r="L113" i="9"/>
  <c r="M580" i="3"/>
  <c r="J88" i="1"/>
  <c r="K92" i="3"/>
  <c r="H432" i="3"/>
  <c r="K76" i="3"/>
  <c r="Q16" i="9"/>
  <c r="L16" i="9"/>
  <c r="F106" i="3"/>
  <c r="K141" i="3"/>
  <c r="K475" i="3"/>
  <c r="K478" i="3"/>
  <c r="Q94" i="9"/>
  <c r="L94" i="9"/>
  <c r="M591" i="3"/>
  <c r="K591" i="3"/>
  <c r="F443" i="3"/>
  <c r="F316" i="3"/>
  <c r="J9" i="9"/>
  <c r="N9" i="9"/>
  <c r="L9" i="9"/>
  <c r="E184" i="3"/>
  <c r="G129" i="9"/>
  <c r="I129" i="9"/>
  <c r="K520" i="3"/>
  <c r="F519" i="3"/>
  <c r="Q105" i="9"/>
  <c r="Q54" i="9"/>
  <c r="L54" i="9"/>
  <c r="K393" i="3"/>
  <c r="F391" i="3"/>
  <c r="K391" i="3"/>
  <c r="Q87" i="9"/>
  <c r="L87" i="9"/>
  <c r="N87" i="9"/>
  <c r="K465" i="3"/>
  <c r="F468" i="3"/>
  <c r="K485" i="3"/>
  <c r="K510" i="3"/>
  <c r="M586" i="3"/>
  <c r="G131" i="9"/>
  <c r="K590" i="3"/>
  <c r="G125" i="9"/>
  <c r="N125" i="9"/>
  <c r="P104" i="9"/>
  <c r="P106" i="9"/>
  <c r="K507" i="3"/>
  <c r="K555" i="3"/>
  <c r="G432" i="3"/>
  <c r="G59" i="1"/>
  <c r="G124" i="9"/>
  <c r="B351" i="3"/>
  <c r="B174" i="3"/>
  <c r="F15" i="1"/>
  <c r="F358" i="3"/>
  <c r="B436" i="3"/>
  <c r="B452" i="3"/>
  <c r="F459" i="3"/>
  <c r="L112" i="9"/>
  <c r="J432" i="3"/>
  <c r="E31" i="1"/>
  <c r="G32" i="1"/>
  <c r="L105" i="9"/>
  <c r="N105" i="9"/>
  <c r="Q19" i="9"/>
  <c r="L19" i="9"/>
  <c r="F28" i="3"/>
  <c r="Q17" i="9"/>
  <c r="L17" i="9"/>
  <c r="I77" i="1"/>
  <c r="K62" i="3"/>
  <c r="K160" i="3"/>
  <c r="F394" i="3"/>
  <c r="K394" i="3"/>
  <c r="K425" i="3"/>
  <c r="M584" i="3"/>
  <c r="K410" i="3"/>
  <c r="Q91" i="9"/>
  <c r="L91" i="9"/>
  <c r="Q22" i="9"/>
  <c r="L22" i="9"/>
  <c r="K112" i="3"/>
  <c r="P95" i="9"/>
  <c r="E89" i="1"/>
  <c r="J67" i="9"/>
  <c r="J75" i="9"/>
  <c r="F72" i="1"/>
  <c r="P28" i="9"/>
  <c r="F343" i="3"/>
  <c r="K513" i="3"/>
  <c r="K528" i="3"/>
  <c r="Q117" i="9"/>
  <c r="L117" i="9"/>
  <c r="K564" i="3"/>
  <c r="K573" i="3"/>
  <c r="M579" i="3"/>
  <c r="K587" i="3"/>
  <c r="K592" i="3"/>
  <c r="K597" i="3"/>
  <c r="Q4" i="9"/>
  <c r="L4" i="9"/>
  <c r="P9" i="9"/>
  <c r="F9" i="9"/>
  <c r="E361" i="3"/>
  <c r="M570" i="3"/>
  <c r="F506" i="3"/>
  <c r="K570" i="3"/>
  <c r="F589" i="3"/>
  <c r="E20" i="3"/>
  <c r="G89" i="9"/>
  <c r="F80" i="1"/>
  <c r="Q129" i="9"/>
  <c r="L129" i="9"/>
  <c r="E462" i="3"/>
  <c r="E71" i="1"/>
  <c r="G57" i="1"/>
  <c r="G56" i="1"/>
  <c r="J58" i="1"/>
  <c r="K40" i="3"/>
  <c r="K147" i="3"/>
  <c r="K396" i="3"/>
  <c r="H31" i="1"/>
  <c r="F31" i="1"/>
  <c r="F22" i="3"/>
  <c r="K22" i="3"/>
  <c r="F412" i="3"/>
  <c r="F481" i="3"/>
  <c r="K482" i="3"/>
  <c r="G25" i="9"/>
  <c r="F35" i="9"/>
  <c r="J52" i="9"/>
  <c r="N52" i="9"/>
  <c r="J60" i="9"/>
  <c r="I70" i="9"/>
  <c r="F104" i="9"/>
  <c r="F106" i="9"/>
  <c r="I54" i="9"/>
  <c r="F94" i="9"/>
  <c r="F17" i="9"/>
  <c r="I38" i="9"/>
  <c r="J55" i="9"/>
  <c r="N55" i="9"/>
  <c r="I13" i="9"/>
  <c r="I35" i="9"/>
  <c r="F15" i="9"/>
  <c r="G117" i="9"/>
  <c r="F37" i="9"/>
  <c r="I104" i="9"/>
  <c r="I106" i="9"/>
  <c r="F113" i="9"/>
  <c r="J13" i="9"/>
  <c r="F125" i="9"/>
  <c r="I51" i="9"/>
  <c r="F74" i="9"/>
  <c r="F75" i="9"/>
  <c r="F38" i="9"/>
  <c r="J36" i="9"/>
  <c r="I130" i="9"/>
  <c r="F122" i="9"/>
  <c r="F127" i="9"/>
  <c r="G36" i="9"/>
  <c r="J54" i="9"/>
  <c r="J97" i="9"/>
  <c r="J122" i="9"/>
  <c r="I58" i="9"/>
  <c r="G60" i="9"/>
  <c r="I26" i="9"/>
  <c r="F80" i="9"/>
  <c r="F81" i="9"/>
  <c r="F112" i="9"/>
  <c r="I17" i="9"/>
  <c r="I23" i="9"/>
  <c r="I124" i="9"/>
  <c r="L98" i="9"/>
  <c r="F131" i="9"/>
  <c r="I116" i="9"/>
  <c r="I118" i="9"/>
  <c r="F36" i="9"/>
  <c r="G26" i="9"/>
  <c r="G45" i="9"/>
  <c r="J91" i="9"/>
  <c r="I55" i="9"/>
  <c r="F60" i="9"/>
  <c r="J15" i="9"/>
  <c r="I88" i="9"/>
  <c r="I89" i="9"/>
  <c r="J130" i="9"/>
  <c r="G109" i="9"/>
  <c r="G110" i="9"/>
  <c r="F116" i="9"/>
  <c r="F54" i="9"/>
  <c r="G15" i="9"/>
  <c r="G113" i="9"/>
  <c r="G114" i="9"/>
  <c r="G122" i="9"/>
  <c r="G130" i="9"/>
  <c r="F26" i="9"/>
  <c r="F28" i="9"/>
  <c r="G53" i="9"/>
  <c r="G44" i="9"/>
  <c r="I15" i="9"/>
  <c r="G118" i="9"/>
  <c r="E57" i="1"/>
  <c r="E87" i="1"/>
  <c r="F405" i="3"/>
  <c r="K405" i="3"/>
  <c r="K525" i="3"/>
  <c r="F524" i="3"/>
  <c r="K549" i="3"/>
  <c r="G30" i="1"/>
  <c r="F84" i="1"/>
  <c r="Q25" i="9"/>
  <c r="L25" i="9"/>
  <c r="K133" i="3"/>
  <c r="F27" i="1"/>
  <c r="F544" i="3"/>
  <c r="K544" i="3"/>
  <c r="F52" i="1"/>
  <c r="E77" i="1"/>
  <c r="B356" i="3"/>
  <c r="B457" i="3"/>
  <c r="L69" i="9"/>
  <c r="K401" i="3"/>
  <c r="F399" i="3"/>
  <c r="K559" i="3"/>
  <c r="Q122" i="9"/>
  <c r="J46" i="9"/>
  <c r="P55" i="9"/>
  <c r="E42" i="1"/>
  <c r="K204" i="3"/>
  <c r="K205" i="3"/>
  <c r="G43" i="1"/>
  <c r="P69" i="9"/>
  <c r="P71" i="9"/>
  <c r="K258" i="3"/>
  <c r="K273" i="3"/>
  <c r="G48" i="1"/>
  <c r="F48" i="1"/>
  <c r="P51" i="9"/>
  <c r="E43" i="1"/>
  <c r="G51" i="1"/>
  <c r="P59" i="9"/>
  <c r="K278" i="3"/>
  <c r="P61" i="9"/>
  <c r="K296" i="3"/>
  <c r="G53" i="1"/>
  <c r="F53" i="1"/>
  <c r="K297" i="3"/>
  <c r="G54" i="1"/>
  <c r="F54" i="1"/>
  <c r="K299" i="3"/>
  <c r="E55" i="1"/>
  <c r="K300" i="3"/>
  <c r="K240" i="3"/>
  <c r="J44" i="1"/>
  <c r="J45" i="1"/>
  <c r="K540" i="3"/>
  <c r="F539" i="3"/>
  <c r="Q97" i="9"/>
  <c r="K595" i="3"/>
  <c r="F594" i="3"/>
  <c r="K594" i="3"/>
  <c r="Q42" i="9"/>
  <c r="K28" i="3"/>
  <c r="H36" i="1"/>
  <c r="F36" i="1"/>
  <c r="E40" i="1"/>
  <c r="E326" i="3"/>
  <c r="K187" i="3"/>
  <c r="I39" i="1"/>
  <c r="F40" i="1"/>
  <c r="F415" i="3"/>
  <c r="K415" i="3"/>
  <c r="N112" i="9"/>
  <c r="I23" i="1"/>
  <c r="I31" i="1"/>
  <c r="K106" i="3"/>
  <c r="H62" i="1"/>
  <c r="G76" i="1"/>
  <c r="F73" i="1"/>
  <c r="F69" i="1"/>
  <c r="K490" i="3"/>
  <c r="F484" i="3"/>
  <c r="Q108" i="9"/>
  <c r="L108" i="9"/>
  <c r="K535" i="3"/>
  <c r="F534" i="3"/>
  <c r="K534" i="3"/>
  <c r="Q63" i="9"/>
  <c r="R154" i="4"/>
  <c r="R159" i="4"/>
  <c r="R156" i="4"/>
  <c r="R161" i="4"/>
  <c r="R158" i="4"/>
  <c r="R157" i="4"/>
  <c r="R152" i="4"/>
  <c r="R151" i="4"/>
  <c r="R153" i="4"/>
  <c r="R155" i="4"/>
  <c r="R160" i="4"/>
  <c r="E422" i="3"/>
  <c r="P79" i="9"/>
  <c r="P81" i="9"/>
  <c r="K66" i="1"/>
  <c r="K80" i="3"/>
  <c r="Q21" i="9"/>
  <c r="L21" i="9"/>
  <c r="N21" i="9"/>
  <c r="K125" i="3"/>
  <c r="Q26" i="9"/>
  <c r="L26" i="9"/>
  <c r="N26" i="9"/>
  <c r="K114" i="3"/>
  <c r="F110" i="3"/>
  <c r="E41" i="1"/>
  <c r="K202" i="3"/>
  <c r="G44" i="1"/>
  <c r="P75" i="9"/>
  <c r="K268" i="3"/>
  <c r="E48" i="1"/>
  <c r="G77" i="1"/>
  <c r="P14" i="9"/>
  <c r="F409" i="3"/>
  <c r="K188" i="3"/>
  <c r="Q15" i="9"/>
  <c r="L15" i="9"/>
  <c r="G75" i="9"/>
  <c r="J71" i="9"/>
  <c r="N62" i="9"/>
  <c r="I81" i="9"/>
  <c r="Q114" i="9"/>
  <c r="Q45" i="9"/>
  <c r="L45" i="9"/>
  <c r="N45" i="9"/>
  <c r="K137" i="3"/>
  <c r="K274" i="3"/>
  <c r="G47" i="1"/>
  <c r="F47" i="1"/>
  <c r="I422" i="3"/>
  <c r="P44" i="9"/>
  <c r="E37" i="1"/>
  <c r="P13" i="9"/>
  <c r="E23" i="1"/>
  <c r="E167" i="3"/>
  <c r="E448" i="3"/>
  <c r="F96" i="1"/>
  <c r="K34" i="3"/>
  <c r="F33" i="3"/>
  <c r="K53" i="3"/>
  <c r="F52" i="3"/>
  <c r="K151" i="3"/>
  <c r="F149" i="3"/>
  <c r="Q44" i="9"/>
  <c r="L44" i="9"/>
  <c r="N44" i="9"/>
  <c r="K431" i="3"/>
  <c r="K472" i="3"/>
  <c r="F471" i="3"/>
  <c r="K471" i="3"/>
  <c r="K476" i="3"/>
  <c r="Q93" i="9"/>
  <c r="L93" i="9"/>
  <c r="F474" i="3"/>
  <c r="K491" i="3"/>
  <c r="Q109" i="9"/>
  <c r="L109" i="9"/>
  <c r="N109" i="9"/>
  <c r="K551" i="3"/>
  <c r="F547" i="3"/>
  <c r="K547" i="3"/>
  <c r="M581" i="3"/>
  <c r="K581" i="3"/>
  <c r="M592" i="3"/>
  <c r="Q125" i="9"/>
  <c r="N148" i="4"/>
  <c r="K403" i="3"/>
  <c r="F402" i="3"/>
  <c r="K402" i="3"/>
  <c r="Q131" i="9"/>
  <c r="L131" i="9"/>
  <c r="I37" i="1"/>
  <c r="M39" i="4"/>
  <c r="M70" i="4"/>
  <c r="M76" i="4"/>
  <c r="M95" i="4"/>
  <c r="P46" i="9"/>
  <c r="H57" i="1"/>
  <c r="G58" i="1"/>
  <c r="H76" i="1"/>
  <c r="Q92" i="9"/>
  <c r="L92" i="9"/>
  <c r="M48" i="4"/>
  <c r="H58" i="1"/>
  <c r="F94" i="1"/>
  <c r="F464" i="3"/>
  <c r="K464" i="3"/>
  <c r="Q28" i="9"/>
  <c r="L63" i="9"/>
  <c r="R191" i="4"/>
  <c r="R196" i="4"/>
  <c r="L122" i="9"/>
  <c r="Q110" i="9"/>
  <c r="L42" i="9"/>
  <c r="N42" i="9"/>
  <c r="J118" i="9"/>
  <c r="J120" i="9"/>
  <c r="G88" i="1"/>
  <c r="N131" i="9"/>
  <c r="L97" i="9"/>
  <c r="N97" i="9"/>
  <c r="Q99" i="9"/>
  <c r="E51" i="1"/>
  <c r="K275" i="3"/>
  <c r="E49" i="1"/>
  <c r="K279" i="3"/>
  <c r="K242" i="3"/>
  <c r="I59" i="1"/>
  <c r="I432" i="3"/>
  <c r="J99" i="9"/>
  <c r="L114" i="9"/>
  <c r="N16" i="9"/>
  <c r="G46" i="9"/>
  <c r="J132" i="9"/>
  <c r="I66" i="1"/>
  <c r="H68" i="1"/>
  <c r="Q38" i="9"/>
  <c r="L38" i="9"/>
  <c r="K122" i="3"/>
  <c r="F119" i="3"/>
  <c r="K132" i="3"/>
  <c r="F123" i="3"/>
  <c r="K467" i="3"/>
  <c r="Q88" i="9"/>
  <c r="K565" i="3"/>
  <c r="Q116" i="9"/>
  <c r="Q118" i="9"/>
  <c r="M573" i="3"/>
  <c r="F569" i="3"/>
  <c r="M576" i="3"/>
  <c r="K576" i="3"/>
  <c r="K583" i="3"/>
  <c r="Q130" i="9"/>
  <c r="L130" i="9"/>
  <c r="L132" i="9"/>
  <c r="N69" i="9"/>
  <c r="P132" i="9"/>
  <c r="K474" i="3"/>
  <c r="J56" i="9"/>
  <c r="G132" i="9"/>
  <c r="H44" i="1"/>
  <c r="Q124" i="9"/>
  <c r="L124" i="9"/>
  <c r="N124" i="9"/>
  <c r="N93" i="9"/>
  <c r="P23" i="9"/>
  <c r="E63" i="1"/>
  <c r="F239" i="3"/>
  <c r="Q65" i="9"/>
  <c r="L65" i="9"/>
  <c r="N65" i="9"/>
  <c r="I9" i="9"/>
  <c r="P63" i="9"/>
  <c r="F51" i="1"/>
  <c r="N53" i="9"/>
  <c r="G56" i="9"/>
  <c r="N36" i="9"/>
  <c r="K481" i="3"/>
  <c r="P120" i="9"/>
  <c r="F46" i="9"/>
  <c r="G422" i="3"/>
  <c r="G600" i="3"/>
  <c r="G449" i="3"/>
  <c r="K389" i="3"/>
  <c r="F386" i="3"/>
  <c r="K386" i="3"/>
  <c r="G41" i="1"/>
  <c r="F41" i="1"/>
  <c r="K190" i="3"/>
  <c r="F140" i="3"/>
  <c r="K140" i="3"/>
  <c r="K252" i="3"/>
  <c r="I58" i="1"/>
  <c r="S6" i="9"/>
  <c r="F76" i="1"/>
  <c r="I63" i="9"/>
  <c r="Q43" i="9"/>
  <c r="N129" i="9"/>
  <c r="I75" i="9"/>
  <c r="I110" i="9"/>
  <c r="F63" i="1"/>
  <c r="J23" i="1"/>
  <c r="F23" i="1"/>
  <c r="K399" i="3"/>
  <c r="K412" i="3"/>
  <c r="P97" i="9"/>
  <c r="P99" i="9"/>
  <c r="P101" i="9"/>
  <c r="E85" i="1"/>
  <c r="K589" i="3"/>
  <c r="H77" i="1"/>
  <c r="K49" i="3"/>
  <c r="F47" i="3"/>
  <c r="K71" i="3"/>
  <c r="F65" i="3"/>
  <c r="K368" i="3"/>
  <c r="F364" i="3"/>
  <c r="K517" i="3"/>
  <c r="F515" i="3"/>
  <c r="Q104" i="9"/>
  <c r="F62" i="1"/>
  <c r="N17" i="9"/>
  <c r="F67" i="9"/>
  <c r="N19" i="9"/>
  <c r="F110" i="9"/>
  <c r="F120" i="9"/>
  <c r="F71" i="9"/>
  <c r="I56" i="9"/>
  <c r="I77" i="9"/>
  <c r="I127" i="9"/>
  <c r="G95" i="9"/>
  <c r="G101" i="9"/>
  <c r="J25" i="1"/>
  <c r="J37" i="1"/>
  <c r="H422" i="3"/>
  <c r="F74" i="1"/>
  <c r="F82" i="1"/>
  <c r="F91" i="1"/>
  <c r="F39" i="3"/>
  <c r="K223" i="3"/>
  <c r="K241" i="3"/>
  <c r="I44" i="1"/>
  <c r="N54" i="9"/>
  <c r="I46" i="9"/>
  <c r="K500" i="3"/>
  <c r="K506" i="3"/>
  <c r="G37" i="1"/>
  <c r="F37" i="1"/>
  <c r="G87" i="1"/>
  <c r="G86" i="1"/>
  <c r="K251" i="3"/>
  <c r="E39" i="1"/>
  <c r="L28" i="9"/>
  <c r="G127" i="9"/>
  <c r="F132" i="9"/>
  <c r="F114" i="9"/>
  <c r="N60" i="9"/>
  <c r="I132" i="9"/>
  <c r="J23" i="9"/>
  <c r="N117" i="9"/>
  <c r="F95" i="9"/>
  <c r="G28" i="9"/>
  <c r="F59" i="1"/>
  <c r="F89" i="9"/>
  <c r="I95" i="9"/>
  <c r="I101" i="9"/>
  <c r="K484" i="3"/>
  <c r="J77" i="1"/>
  <c r="J57" i="1"/>
  <c r="J56" i="1"/>
  <c r="I167" i="3"/>
  <c r="I448" i="3"/>
  <c r="K569" i="3"/>
  <c r="E58" i="1"/>
  <c r="E56" i="1"/>
  <c r="K33" i="3"/>
  <c r="K47" i="3"/>
  <c r="K65" i="3"/>
  <c r="F93" i="1"/>
  <c r="K115" i="3"/>
  <c r="Q40" i="9"/>
  <c r="L40" i="9"/>
  <c r="H43" i="1"/>
  <c r="H38" i="1"/>
  <c r="P52" i="9"/>
  <c r="P56" i="9"/>
  <c r="K243" i="3"/>
  <c r="K265" i="3"/>
  <c r="K294" i="3"/>
  <c r="F328" i="3"/>
  <c r="K206" i="3"/>
  <c r="K212" i="3"/>
  <c r="K224" i="3"/>
  <c r="K230" i="3"/>
  <c r="K238" i="3"/>
  <c r="K248" i="3"/>
  <c r="K254" i="3"/>
  <c r="K272" i="3"/>
  <c r="K282" i="3"/>
  <c r="K292" i="3"/>
  <c r="F61" i="3"/>
  <c r="K61" i="3"/>
  <c r="F90" i="3"/>
  <c r="K90" i="3"/>
  <c r="E327" i="3"/>
  <c r="K213" i="3"/>
  <c r="K222" i="3"/>
  <c r="K231" i="3"/>
  <c r="K246" i="3"/>
  <c r="G46" i="1"/>
  <c r="H46" i="1"/>
  <c r="K261" i="3"/>
  <c r="K266" i="3"/>
  <c r="K267" i="3"/>
  <c r="I49" i="1"/>
  <c r="F49" i="1"/>
  <c r="K281" i="3"/>
  <c r="K288" i="3"/>
  <c r="K289" i="3"/>
  <c r="K298" i="3"/>
  <c r="H87" i="1"/>
  <c r="F75" i="1"/>
  <c r="F79" i="1"/>
  <c r="F327" i="3"/>
  <c r="K196" i="3"/>
  <c r="K217" i="3"/>
  <c r="K220" i="3"/>
  <c r="K226" i="3"/>
  <c r="K250" i="3"/>
  <c r="I46" i="1"/>
  <c r="K262" i="3"/>
  <c r="K270" i="3"/>
  <c r="K284" i="3"/>
  <c r="N92" i="9"/>
  <c r="L95" i="9"/>
  <c r="N108" i="9"/>
  <c r="N110" i="9"/>
  <c r="L110" i="9"/>
  <c r="N27" i="9"/>
  <c r="J28" i="9"/>
  <c r="J48" i="9"/>
  <c r="H25" i="1"/>
  <c r="H22" i="1"/>
  <c r="H85" i="1"/>
  <c r="F85" i="1"/>
  <c r="H600" i="3"/>
  <c r="K149" i="3"/>
  <c r="G167" i="3"/>
  <c r="G448" i="3"/>
  <c r="L99" i="9"/>
  <c r="N98" i="9"/>
  <c r="F32" i="1"/>
  <c r="G25" i="1"/>
  <c r="G22" i="1"/>
  <c r="G64" i="1"/>
  <c r="G71" i="9"/>
  <c r="G81" i="9"/>
  <c r="L104" i="9"/>
  <c r="Q106" i="9"/>
  <c r="Q120" i="9"/>
  <c r="G39" i="1"/>
  <c r="G38" i="1"/>
  <c r="F42" i="1"/>
  <c r="P124" i="9"/>
  <c r="P127" i="9"/>
  <c r="E88" i="1"/>
  <c r="K524" i="3"/>
  <c r="N66" i="9"/>
  <c r="J22" i="1"/>
  <c r="J64" i="1"/>
  <c r="I198" i="3"/>
  <c r="G198" i="3"/>
  <c r="E198" i="3"/>
  <c r="F198" i="3"/>
  <c r="J198" i="3"/>
  <c r="K84" i="3"/>
  <c r="Q20" i="9"/>
  <c r="L20" i="9"/>
  <c r="N20" i="9"/>
  <c r="K95" i="3"/>
  <c r="F94" i="3"/>
  <c r="K339" i="3"/>
  <c r="K341" i="3"/>
  <c r="K331" i="3"/>
  <c r="K309" i="3"/>
  <c r="K334" i="3"/>
  <c r="K312" i="3"/>
  <c r="K337" i="3"/>
  <c r="K316" i="3"/>
  <c r="K346" i="3"/>
  <c r="K313" i="3"/>
  <c r="K333" i="3"/>
  <c r="K307" i="3"/>
  <c r="K314" i="3"/>
  <c r="K324" i="3"/>
  <c r="K323" i="3"/>
  <c r="K338" i="3"/>
  <c r="K347" i="3"/>
  <c r="K317" i="3"/>
  <c r="K336" i="3"/>
  <c r="K325" i="3"/>
  <c r="K311" i="3"/>
  <c r="K322" i="3"/>
  <c r="K335" i="3"/>
  <c r="K345" i="3"/>
  <c r="K321" i="3"/>
  <c r="K329" i="3"/>
  <c r="K343" i="3"/>
  <c r="K330" i="3"/>
  <c r="K308" i="3"/>
  <c r="K315" i="3"/>
  <c r="K332" i="3"/>
  <c r="K310" i="3"/>
  <c r="K326" i="3"/>
  <c r="K327" i="3"/>
  <c r="K328" i="3"/>
  <c r="K344" i="3"/>
  <c r="K342" i="3"/>
  <c r="K320" i="3"/>
  <c r="N122" i="9"/>
  <c r="N67" i="9"/>
  <c r="G67" i="9"/>
  <c r="F26" i="1"/>
  <c r="N99" i="9"/>
  <c r="L67" i="9"/>
  <c r="Q67" i="9"/>
  <c r="K539" i="3"/>
  <c r="N25" i="9"/>
  <c r="N28" i="9"/>
  <c r="F44" i="1"/>
  <c r="Q95" i="9"/>
  <c r="K110" i="3"/>
  <c r="N113" i="9"/>
  <c r="N114" i="9"/>
  <c r="F39" i="1"/>
  <c r="E86" i="1"/>
  <c r="J95" i="9"/>
  <c r="J101" i="9"/>
  <c r="N91" i="9"/>
  <c r="N95" i="9"/>
  <c r="I120" i="9"/>
  <c r="I84" i="9"/>
  <c r="K364" i="3"/>
  <c r="H198" i="3"/>
  <c r="F378" i="3"/>
  <c r="F422" i="3"/>
  <c r="Q79" i="9"/>
  <c r="F56" i="9"/>
  <c r="F77" i="9"/>
  <c r="G23" i="9"/>
  <c r="G48" i="9"/>
  <c r="N38" i="9"/>
  <c r="J63" i="9"/>
  <c r="J77" i="9"/>
  <c r="N58" i="9"/>
  <c r="N63" i="9"/>
  <c r="J127" i="9"/>
  <c r="K340" i="3"/>
  <c r="J87" i="1"/>
  <c r="R197" i="4"/>
  <c r="R195" i="4"/>
  <c r="R194" i="4"/>
  <c r="F57" i="1"/>
  <c r="H56" i="1"/>
  <c r="K52" i="3"/>
  <c r="P48" i="9"/>
  <c r="I38" i="1"/>
  <c r="H167" i="3"/>
  <c r="H448" i="3"/>
  <c r="E239" i="3"/>
  <c r="L116" i="9"/>
  <c r="G120" i="9"/>
  <c r="G84" i="9"/>
  <c r="N15" i="9"/>
  <c r="K318" i="3"/>
  <c r="F55" i="1"/>
  <c r="L51" i="9"/>
  <c r="L56" i="9"/>
  <c r="Q56" i="9"/>
  <c r="L66" i="1"/>
  <c r="L65" i="1"/>
  <c r="E33" i="1"/>
  <c r="E25" i="1"/>
  <c r="E22" i="1"/>
  <c r="K123" i="3"/>
  <c r="K409" i="3"/>
  <c r="I600" i="3"/>
  <c r="E76" i="1"/>
  <c r="E66" i="1"/>
  <c r="E600" i="3"/>
  <c r="K515" i="3"/>
  <c r="Q74" i="9"/>
  <c r="Q70" i="9"/>
  <c r="G63" i="9"/>
  <c r="J71" i="1"/>
  <c r="N37" i="9"/>
  <c r="N40" i="9"/>
  <c r="N51" i="9"/>
  <c r="N56" i="9"/>
  <c r="I28" i="9"/>
  <c r="I48" i="9"/>
  <c r="I83" i="9"/>
  <c r="F50" i="1"/>
  <c r="J600" i="3"/>
  <c r="M66" i="1"/>
  <c r="M65" i="1"/>
  <c r="P148" i="4"/>
  <c r="K39" i="3"/>
  <c r="H88" i="1"/>
  <c r="F70" i="1"/>
  <c r="K533" i="3"/>
  <c r="F527" i="3"/>
  <c r="K468" i="3"/>
  <c r="K519" i="3"/>
  <c r="N22" i="9"/>
  <c r="F23" i="9"/>
  <c r="F48" i="9"/>
  <c r="F83" i="9"/>
  <c r="J167" i="3"/>
  <c r="J448" i="3"/>
  <c r="I30" i="1"/>
  <c r="F33" i="1"/>
  <c r="F95" i="1"/>
  <c r="F60" i="1"/>
  <c r="F83" i="1"/>
  <c r="F77" i="1"/>
  <c r="Q18" i="9"/>
  <c r="L18" i="9"/>
  <c r="N18" i="9"/>
  <c r="F158" i="3"/>
  <c r="K158" i="3"/>
  <c r="K189" i="3"/>
  <c r="E328" i="3"/>
  <c r="K211" i="3"/>
  <c r="K229" i="3"/>
  <c r="K237" i="3"/>
  <c r="K253" i="3"/>
  <c r="K271" i="3"/>
  <c r="F58" i="3"/>
  <c r="K58" i="3"/>
  <c r="F74" i="3"/>
  <c r="K74" i="3"/>
  <c r="B13" i="1"/>
  <c r="B441" i="3"/>
  <c r="K194" i="3"/>
  <c r="K201" i="3"/>
  <c r="K203" i="3"/>
  <c r="K215" i="3"/>
  <c r="K235" i="3"/>
  <c r="K245" i="3"/>
  <c r="K259" i="3"/>
  <c r="K277" i="3"/>
  <c r="K293" i="3"/>
  <c r="G68" i="1"/>
  <c r="O148" i="4"/>
  <c r="K430" i="3"/>
  <c r="F429" i="3"/>
  <c r="M86" i="4"/>
  <c r="M148" i="4"/>
  <c r="K195" i="3"/>
  <c r="K207" i="3"/>
  <c r="K209" i="3"/>
  <c r="K216" i="3"/>
  <c r="K219" i="3"/>
  <c r="K225" i="3"/>
  <c r="I45" i="1"/>
  <c r="F45" i="1"/>
  <c r="K249" i="3"/>
  <c r="K263" i="3"/>
  <c r="K283" i="3"/>
  <c r="K295" i="3"/>
  <c r="G66" i="1"/>
  <c r="G601" i="3"/>
  <c r="G450" i="3"/>
  <c r="P84" i="9"/>
  <c r="J83" i="9"/>
  <c r="F46" i="1"/>
  <c r="F101" i="9"/>
  <c r="F84" i="9"/>
  <c r="F43" i="1"/>
  <c r="Q132" i="9"/>
  <c r="Q101" i="9"/>
  <c r="L43" i="9"/>
  <c r="Q46" i="9"/>
  <c r="I56" i="1"/>
  <c r="F58" i="1"/>
  <c r="F56" i="1"/>
  <c r="Q89" i="9"/>
  <c r="L88" i="9"/>
  <c r="K119" i="3"/>
  <c r="Q35" i="9"/>
  <c r="L35" i="9"/>
  <c r="N35" i="9"/>
  <c r="N130" i="9"/>
  <c r="N132" i="9"/>
  <c r="G65" i="1"/>
  <c r="G105" i="1"/>
  <c r="J141" i="9"/>
  <c r="J138" i="9"/>
  <c r="H449" i="3"/>
  <c r="H601" i="3"/>
  <c r="H450" i="3"/>
  <c r="I25" i="1"/>
  <c r="I22" i="1"/>
  <c r="I64" i="1"/>
  <c r="F30" i="1"/>
  <c r="F25" i="1"/>
  <c r="F22" i="1"/>
  <c r="I82" i="9"/>
  <c r="I140" i="9"/>
  <c r="I137" i="9"/>
  <c r="I133" i="9"/>
  <c r="I141" i="9"/>
  <c r="I138" i="9"/>
  <c r="Q75" i="9"/>
  <c r="L74" i="9"/>
  <c r="I449" i="3"/>
  <c r="I601" i="3"/>
  <c r="I450" i="3"/>
  <c r="L118" i="9"/>
  <c r="N116" i="9"/>
  <c r="N118" i="9"/>
  <c r="Q14" i="9"/>
  <c r="L14" i="9"/>
  <c r="N14" i="9"/>
  <c r="K94" i="3"/>
  <c r="N104" i="9"/>
  <c r="N106" i="9"/>
  <c r="L106" i="9"/>
  <c r="F167" i="3"/>
  <c r="Q123" i="9"/>
  <c r="K527" i="3"/>
  <c r="F71" i="1"/>
  <c r="F68" i="1"/>
  <c r="J68" i="1"/>
  <c r="P65" i="9"/>
  <c r="P67" i="9"/>
  <c r="P77" i="9"/>
  <c r="P83" i="9"/>
  <c r="E45" i="1"/>
  <c r="K239" i="3"/>
  <c r="E44" i="1"/>
  <c r="E38" i="1"/>
  <c r="E64" i="1"/>
  <c r="L79" i="9"/>
  <c r="K378" i="3"/>
  <c r="H64" i="1"/>
  <c r="L70" i="9"/>
  <c r="Q71" i="9"/>
  <c r="Q77" i="9"/>
  <c r="F432" i="3"/>
  <c r="Q80" i="9"/>
  <c r="L80" i="9"/>
  <c r="N80" i="9"/>
  <c r="K429" i="3"/>
  <c r="F141" i="9"/>
  <c r="F138" i="9"/>
  <c r="F133" i="9"/>
  <c r="F82" i="9"/>
  <c r="F140" i="9"/>
  <c r="F137" i="9"/>
  <c r="H86" i="1"/>
  <c r="H66" i="1"/>
  <c r="F88" i="1"/>
  <c r="J449" i="3"/>
  <c r="J601" i="3"/>
  <c r="J450" i="3"/>
  <c r="G77" i="9"/>
  <c r="G83" i="9"/>
  <c r="E449" i="3"/>
  <c r="E601" i="3"/>
  <c r="Q13" i="9"/>
  <c r="F600" i="3"/>
  <c r="J86" i="1"/>
  <c r="F87" i="1"/>
  <c r="J84" i="9"/>
  <c r="J133" i="9"/>
  <c r="F38" i="1"/>
  <c r="K198" i="3"/>
  <c r="F86" i="1"/>
  <c r="N120" i="9"/>
  <c r="F64" i="1"/>
  <c r="J66" i="1"/>
  <c r="N88" i="9"/>
  <c r="N89" i="9"/>
  <c r="N101" i="9"/>
  <c r="L89" i="9"/>
  <c r="L101" i="9"/>
  <c r="F66" i="1"/>
  <c r="J82" i="9"/>
  <c r="N43" i="9"/>
  <c r="N46" i="9"/>
  <c r="L46" i="9"/>
  <c r="Q81" i="9"/>
  <c r="J140" i="9"/>
  <c r="J137" i="9"/>
  <c r="P82" i="9"/>
  <c r="P140" i="9"/>
  <c r="P137" i="9"/>
  <c r="P133" i="9"/>
  <c r="P141" i="9"/>
  <c r="P138" i="9"/>
  <c r="G141" i="9"/>
  <c r="G138" i="9"/>
  <c r="G133" i="9"/>
  <c r="G140" i="9"/>
  <c r="G137" i="9"/>
  <c r="G82" i="9"/>
  <c r="F65" i="1"/>
  <c r="F105" i="1"/>
  <c r="E65" i="1"/>
  <c r="E105" i="1"/>
  <c r="I65" i="1"/>
  <c r="I105" i="1"/>
  <c r="Q23" i="9"/>
  <c r="Q48" i="9"/>
  <c r="Q83" i="9"/>
  <c r="L13" i="9"/>
  <c r="L71" i="9"/>
  <c r="N70" i="9"/>
  <c r="N71" i="9"/>
  <c r="L81" i="9"/>
  <c r="N79" i="9"/>
  <c r="N81" i="9"/>
  <c r="L123" i="9"/>
  <c r="Q127" i="9"/>
  <c r="Q84" i="9"/>
  <c r="E450" i="3"/>
  <c r="F448" i="3"/>
  <c r="F601" i="3"/>
  <c r="F449" i="3"/>
  <c r="H105" i="1"/>
  <c r="H65" i="1"/>
  <c r="L120" i="9"/>
  <c r="N74" i="9"/>
  <c r="N75" i="9"/>
  <c r="L75" i="9"/>
  <c r="J105" i="1"/>
  <c r="J65" i="1"/>
  <c r="F450" i="3"/>
  <c r="D450" i="3"/>
  <c r="D601" i="3"/>
  <c r="L127" i="9"/>
  <c r="L84" i="9"/>
  <c r="N123" i="9"/>
  <c r="N127" i="9"/>
  <c r="N84" i="9"/>
  <c r="L77" i="9"/>
  <c r="B65" i="1"/>
  <c r="B105" i="1"/>
  <c r="N13" i="9"/>
  <c r="N23" i="9"/>
  <c r="N48" i="9"/>
  <c r="L23" i="9"/>
  <c r="L48" i="9"/>
  <c r="L83" i="9"/>
  <c r="Q141" i="9"/>
  <c r="Q138" i="9"/>
  <c r="Q82" i="9"/>
  <c r="Q133" i="9"/>
  <c r="Q140" i="9"/>
  <c r="Q137" i="9"/>
  <c r="N77" i="9"/>
  <c r="L140" i="9"/>
  <c r="L137" i="9"/>
  <c r="L141" i="9"/>
  <c r="L138" i="9"/>
  <c r="L133" i="9"/>
  <c r="L82" i="9"/>
  <c r="N83" i="9"/>
  <c r="N82" i="9"/>
  <c r="B82" i="9"/>
  <c r="N141" i="9"/>
  <c r="N138" i="9"/>
  <c r="N140" i="9"/>
  <c r="N137" i="9"/>
  <c r="N133"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<sst xmlns="http://schemas.openxmlformats.org/spreadsheetml/2006/main" count="3054" uniqueCount="2194">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</sst>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8">
    <xf numFmtId="0" fontId="0" fillId="0" borderId="0"/>
    <xf numFmtId="164" fontId="1" fillId="0" borderId="0" applyFon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24" fillId="0" borderId="0"/>
    <xf numFmtId="0" fontId="33" fillId="0" borderId="0"/>
    <xf numFmtId="0" fontId="154" fillId="0" borderId="0"/>
    <xf numFmtId="0" fontId="155"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5"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5"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4"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4"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4"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4"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4" fillId="46" borderId="0" xfId="6" applyFill="1" applyBorder="1"/>
    <xf numFmtId="0" fontId="154"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4"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2"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2"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6"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7" xfId="4" applyNumberFormat="1" applyFont="1" applyFill="1" applyBorder="1" applyAlignment="1">
      <alignment horizontal="left" vertical="top" wrapText="1"/>
    </xf>
    <xf numFmtId="0" fontId="0" fillId="0" borderId="23" xfId="0" applyBorder="1" applyAlignment="1">
      <alignment wrapText="1"/>
    </xf>
    <xf numFmtId="0" fontId="0" fillId="0" borderId="198"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9" xfId="0" applyBorder="1" applyAlignment="1">
      <alignment wrapText="1"/>
    </xf>
    <xf numFmtId="0" fontId="0" fillId="0" borderId="34" xfId="0" applyBorder="1" applyAlignment="1">
      <alignment wrapText="1"/>
    </xf>
    <xf numFmtId="0" fontId="0" fillId="0" borderId="196" xfId="0" applyBorder="1" applyAlignment="1">
      <alignment wrapText="1"/>
    </xf>
    <xf numFmtId="167" fontId="146" fillId="25" borderId="23"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6"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2"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5"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5"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34" xfId="12" applyFont="1" applyFill="1" applyBorder="1" applyAlignment="1">
      <alignment vertical="center" wrapText="1"/>
    </xf>
    <xf numFmtId="0" fontId="171" fillId="26" borderId="12" xfId="12" applyFont="1" applyFill="1" applyBorder="1" applyAlignment="1">
      <alignment horizontal="left" vertical="center"/>
    </xf>
    <xf numFmtId="0" fontId="171" fillId="26" borderId="48" xfId="12" applyFont="1" applyFill="1" applyBorder="1" applyAlignment="1">
      <alignment horizontal="left" vertical="center"/>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2" fillId="15" borderId="136" xfId="4" applyNumberFormat="1" applyFont="1" applyFill="1" applyBorder="1" applyAlignment="1" applyProtection="1">
      <alignment horizontal="center" vertical="center"/>
      <protection locked="0"/>
    </xf>
    <xf numFmtId="3" fontId="252" fillId="15" borderId="12" xfId="4" applyNumberFormat="1" applyFont="1" applyFill="1" applyBorder="1" applyAlignment="1" applyProtection="1">
      <alignment horizontal="center" vertical="center"/>
      <protection locked="0"/>
    </xf>
    <xf numFmtId="3" fontId="252"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3" fillId="26" borderId="12" xfId="4" applyFont="1" applyFill="1" applyBorder="1" applyAlignment="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3" fillId="26" borderId="12" xfId="4" applyFont="1" applyFill="1" applyBorder="1" applyAlignment="1">
      <alignment horizontal="lef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167" fontId="146" fillId="25" borderId="197"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8"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9" xfId="0" applyBorder="1" applyAlignment="1">
      <alignment vertical="distributed" wrapText="1"/>
    </xf>
    <xf numFmtId="0" fontId="0" fillId="0" borderId="34" xfId="0" applyBorder="1" applyAlignment="1">
      <alignment vertical="distributed" wrapText="1"/>
    </xf>
    <xf numFmtId="0" fontId="0" fillId="0" borderId="196" xfId="0" applyBorder="1" applyAlignment="1">
      <alignment vertical="distributed" wrapText="1"/>
    </xf>
    <xf numFmtId="165" fontId="3" fillId="13" borderId="0" xfId="4" applyNumberFormat="1" applyFont="1" applyFill="1" applyBorder="1" applyAlignment="1" applyProtection="1">
      <alignment horizontal="left" wrapText="1"/>
      <protection locked="0"/>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F20D2538-9417-431B-AA50-9B5625F7041C}"/>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109EB142-EF51-4487-B80B-9BD22F25F7D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922" t="str">
        <f>+OTCHET!B9</f>
        <v>ДЪРЖАВЕН ФОНД "ЗЕМЕДЕЛИЕ"</v>
      </c>
      <c r="C2" s="1923"/>
      <c r="D2" s="1924"/>
      <c r="E2" s="1302"/>
      <c r="F2" s="1634">
        <f>+OTCHET!H9</f>
        <v>121100421</v>
      </c>
      <c r="G2" s="1666" t="str">
        <f>+OTCHET!F12</f>
        <v>8400</v>
      </c>
      <c r="H2" s="1303"/>
      <c r="I2" s="1925" t="str">
        <f>+OTCHET!H610</f>
        <v>DFZDFZ.BG</v>
      </c>
      <c r="J2" s="1926"/>
      <c r="K2" s="1299"/>
      <c r="L2" s="1927">
        <f>+OTCHET!H608</f>
        <v>0</v>
      </c>
      <c r="M2" s="1928"/>
      <c r="N2" s="1929"/>
      <c r="O2" s="1304"/>
      <c r="P2" s="1451">
        <f>+OTCHET!E15</f>
        <v>33</v>
      </c>
      <c r="Q2" s="1455" t="str">
        <f>+OTCHET!F15</f>
        <v>Чужди средства</v>
      </c>
      <c r="R2" s="1457"/>
      <c r="S2" s="1292" t="s">
        <v>1588</v>
      </c>
      <c r="T2" s="1930">
        <f>+OTCHET!I9</f>
        <v>0</v>
      </c>
      <c r="U2" s="1931"/>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932" t="s">
        <v>1502</v>
      </c>
      <c r="T4" s="1932"/>
      <c r="U4" s="1932"/>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46173</v>
      </c>
      <c r="M6" s="1302"/>
      <c r="N6" s="1494" t="s">
        <v>2151</v>
      </c>
      <c r="O6" s="1294"/>
      <c r="P6" s="1636">
        <f>OTCHET!F9</f>
        <v>46173</v>
      </c>
      <c r="Q6" s="1494" t="s">
        <v>2151</v>
      </c>
      <c r="R6" s="1493"/>
      <c r="S6" s="1912">
        <f>+Q4</f>
        <v>2026</v>
      </c>
      <c r="T6" s="1912"/>
      <c r="U6" s="1912"/>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913" t="s">
        <v>1291</v>
      </c>
      <c r="T8" s="1914"/>
      <c r="U8" s="1915"/>
      <c r="V8" s="1294"/>
      <c r="W8" s="1310"/>
      <c r="X8" s="1310"/>
      <c r="Y8" s="1310"/>
      <c r="Z8" s="1310"/>
    </row>
    <row r="9" spans="1:27" s="1300" customFormat="1" ht="18" customHeight="1" thickBot="1">
      <c r="A9" s="1292"/>
      <c r="B9" s="1324" t="s">
        <v>1383</v>
      </c>
      <c r="C9" s="1325"/>
      <c r="D9" s="1326"/>
      <c r="E9" s="1302"/>
      <c r="F9" s="1327">
        <f>+L4</f>
        <v>2026</v>
      </c>
      <c r="G9" s="1446">
        <f>+L6</f>
        <v>46173</v>
      </c>
      <c r="H9" s="1302"/>
      <c r="I9" s="1328">
        <f>+L4</f>
        <v>2026</v>
      </c>
      <c r="J9" s="1448">
        <f>+L6</f>
        <v>46173</v>
      </c>
      <c r="K9" s="1449"/>
      <c r="L9" s="1447">
        <f>+L6</f>
        <v>46173</v>
      </c>
      <c r="M9" s="1449"/>
      <c r="N9" s="1450">
        <f>+L6</f>
        <v>46173</v>
      </c>
      <c r="O9" s="1329"/>
      <c r="P9" s="1468">
        <f>+L4</f>
        <v>2026</v>
      </c>
      <c r="Q9" s="1467">
        <f>OTCHET!F9</f>
        <v>46173</v>
      </c>
      <c r="R9" s="1493"/>
      <c r="S9" s="1916" t="s">
        <v>1289</v>
      </c>
      <c r="T9" s="1917"/>
      <c r="U9" s="1918"/>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0" t="s">
        <v>1504</v>
      </c>
      <c r="T13" s="1871"/>
      <c r="U13" s="1872"/>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919" t="s">
        <v>2061</v>
      </c>
      <c r="T14" s="1920"/>
      <c r="U14" s="1921"/>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909" t="s">
        <v>2062</v>
      </c>
      <c r="T15" s="1910"/>
      <c r="U15" s="1911"/>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0" t="s">
        <v>1505</v>
      </c>
      <c r="T16" s="1871"/>
      <c r="U16" s="1872"/>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55" t="s">
        <v>1506</v>
      </c>
      <c r="T17" s="1856"/>
      <c r="U17" s="1857"/>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55" t="s">
        <v>1507</v>
      </c>
      <c r="T18" s="1856"/>
      <c r="U18" s="1857"/>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55" t="s">
        <v>1509</v>
      </c>
      <c r="T19" s="1856"/>
      <c r="U19" s="1857"/>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55" t="s">
        <v>1510</v>
      </c>
      <c r="T20" s="1856"/>
      <c r="U20" s="1857"/>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55" t="s">
        <v>1511</v>
      </c>
      <c r="T21" s="1856"/>
      <c r="U21" s="1857"/>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94" t="s">
        <v>2064</v>
      </c>
      <c r="T22" s="1895"/>
      <c r="U22" s="1896"/>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67" t="s">
        <v>1512</v>
      </c>
      <c r="T23" s="1868"/>
      <c r="U23" s="1869"/>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0" t="s">
        <v>1513</v>
      </c>
      <c r="T25" s="1871"/>
      <c r="U25" s="1872"/>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55" t="s">
        <v>1514</v>
      </c>
      <c r="T26" s="1856"/>
      <c r="U26" s="1857"/>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94" t="s">
        <v>1515</v>
      </c>
      <c r="T27" s="1895"/>
      <c r="U27" s="1896"/>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67" t="s">
        <v>1516</v>
      </c>
      <c r="T28" s="1868"/>
      <c r="U28" s="1869"/>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67" t="s">
        <v>1517</v>
      </c>
      <c r="T35" s="1868"/>
      <c r="U35" s="1869"/>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906" t="s">
        <v>1518</v>
      </c>
      <c r="T36" s="1907"/>
      <c r="U36" s="1908"/>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900" t="s">
        <v>1519</v>
      </c>
      <c r="T37" s="1901"/>
      <c r="U37" s="1902"/>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903" t="s">
        <v>1520</v>
      </c>
      <c r="T38" s="1904"/>
      <c r="U38" s="1905"/>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67" t="s">
        <v>1521</v>
      </c>
      <c r="T40" s="1868"/>
      <c r="U40" s="1869"/>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0" t="s">
        <v>1522</v>
      </c>
      <c r="T42" s="1871"/>
      <c r="U42" s="1872"/>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55" t="s">
        <v>1523</v>
      </c>
      <c r="T43" s="1856"/>
      <c r="U43" s="1857"/>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55" t="s">
        <v>1524</v>
      </c>
      <c r="T44" s="1856"/>
      <c r="U44" s="1857"/>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94" t="s">
        <v>1525</v>
      </c>
      <c r="T45" s="1895"/>
      <c r="U45" s="1896"/>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67" t="s">
        <v>1526</v>
      </c>
      <c r="T46" s="1868"/>
      <c r="U46" s="1869"/>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888" t="s">
        <v>1527</v>
      </c>
      <c r="T48" s="1889"/>
      <c r="U48" s="1890"/>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0" t="s">
        <v>1528</v>
      </c>
      <c r="T51" s="1871"/>
      <c r="U51" s="1872"/>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55" t="s">
        <v>1529</v>
      </c>
      <c r="T52" s="1856"/>
      <c r="U52" s="1857"/>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55" t="s">
        <v>1530</v>
      </c>
      <c r="T53" s="1856"/>
      <c r="U53" s="1857"/>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55" t="s">
        <v>1531</v>
      </c>
      <c r="T54" s="1856"/>
      <c r="U54" s="1857"/>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94" t="s">
        <v>1532</v>
      </c>
      <c r="T55" s="1895"/>
      <c r="U55" s="1896"/>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67" t="s">
        <v>1533</v>
      </c>
      <c r="T56" s="1868"/>
      <c r="U56" s="1869"/>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0" t="s">
        <v>1534</v>
      </c>
      <c r="T58" s="1871"/>
      <c r="U58" s="1872"/>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55" t="s">
        <v>1535</v>
      </c>
      <c r="T59" s="1856"/>
      <c r="U59" s="1857"/>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55" t="s">
        <v>1536</v>
      </c>
      <c r="T60" s="1856"/>
      <c r="U60" s="1857"/>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94" t="s">
        <v>1537</v>
      </c>
      <c r="T61" s="1895"/>
      <c r="U61" s="1896"/>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67" t="s">
        <v>1539</v>
      </c>
      <c r="T63" s="1868"/>
      <c r="U63" s="1869"/>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0" t="s">
        <v>1540</v>
      </c>
      <c r="T65" s="1871"/>
      <c r="U65" s="1872"/>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55" t="s">
        <v>1541</v>
      </c>
      <c r="T66" s="1856"/>
      <c r="U66" s="1857"/>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67" t="s">
        <v>1542</v>
      </c>
      <c r="T67" s="1868"/>
      <c r="U67" s="1869"/>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0" t="s">
        <v>1543</v>
      </c>
      <c r="T69" s="1871"/>
      <c r="U69" s="1872"/>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55" t="s">
        <v>1544</v>
      </c>
      <c r="T70" s="1856"/>
      <c r="U70" s="1857"/>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67" t="s">
        <v>1545</v>
      </c>
      <c r="T71" s="1868"/>
      <c r="U71" s="1869"/>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0" t="s">
        <v>1546</v>
      </c>
      <c r="T73" s="1871"/>
      <c r="U73" s="1872"/>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55" t="s">
        <v>1547</v>
      </c>
      <c r="T74" s="1856"/>
      <c r="U74" s="1857"/>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67" t="s">
        <v>1548</v>
      </c>
      <c r="T75" s="1868"/>
      <c r="U75" s="1869"/>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876" t="s">
        <v>1549</v>
      </c>
      <c r="T77" s="1877"/>
      <c r="U77" s="187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0" t="s">
        <v>1550</v>
      </c>
      <c r="T79" s="1871"/>
      <c r="U79" s="1872"/>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55" t="s">
        <v>1551</v>
      </c>
      <c r="T80" s="1856"/>
      <c r="U80" s="1857"/>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885" t="s">
        <v>1552</v>
      </c>
      <c r="T81" s="1886"/>
      <c r="U81" s="1887"/>
      <c r="V81" s="1386"/>
      <c r="W81" s="1387"/>
      <c r="X81" s="1388"/>
      <c r="Y81" s="1387"/>
      <c r="Z81" s="1387"/>
    </row>
    <row r="82" spans="1:26" s="1300" customFormat="1" ht="15.75" customHeight="1" thickBot="1">
      <c r="A82" s="1338"/>
      <c r="B82" s="1897">
        <f>+IF(+SUM(F82:N82)=0,0,"Контрола: дефицит/излишък = финансиране с обратен знак (Г. + Д. = 0)")</f>
        <v>0</v>
      </c>
      <c r="C82" s="1898"/>
      <c r="D82" s="1899"/>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0" t="s">
        <v>1553</v>
      </c>
      <c r="T87" s="1871"/>
      <c r="U87" s="1872"/>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55" t="s">
        <v>1554</v>
      </c>
      <c r="T88" s="1856"/>
      <c r="U88" s="1857"/>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67" t="s">
        <v>1555</v>
      </c>
      <c r="T89" s="1868"/>
      <c r="U89" s="1869"/>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0" t="s">
        <v>1556</v>
      </c>
      <c r="T91" s="1871"/>
      <c r="U91" s="1872"/>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55" t="s">
        <v>1557</v>
      </c>
      <c r="T92" s="1856"/>
      <c r="U92" s="1857"/>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55" t="s">
        <v>1558</v>
      </c>
      <c r="T93" s="1856"/>
      <c r="U93" s="1857"/>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94" t="s">
        <v>1559</v>
      </c>
      <c r="T94" s="1895"/>
      <c r="U94" s="1896"/>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67" t="s">
        <v>1560</v>
      </c>
      <c r="T95" s="1868"/>
      <c r="U95" s="1869"/>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0" t="s">
        <v>1561</v>
      </c>
      <c r="T97" s="1871"/>
      <c r="U97" s="1872"/>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55" t="s">
        <v>1562</v>
      </c>
      <c r="T98" s="1856"/>
      <c r="U98" s="1857"/>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67" t="s">
        <v>1563</v>
      </c>
      <c r="T99" s="1868"/>
      <c r="U99" s="1869"/>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888" t="s">
        <v>1564</v>
      </c>
      <c r="T101" s="1889"/>
      <c r="U101" s="1890"/>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0" t="s">
        <v>1565</v>
      </c>
      <c r="T104" s="1871"/>
      <c r="U104" s="1872"/>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55" t="s">
        <v>1566</v>
      </c>
      <c r="T105" s="1856"/>
      <c r="U105" s="1857"/>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67" t="s">
        <v>1567</v>
      </c>
      <c r="T106" s="1868"/>
      <c r="U106" s="1869"/>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891" t="s">
        <v>1568</v>
      </c>
      <c r="T108" s="1892"/>
      <c r="U108" s="1893"/>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864" t="s">
        <v>1569</v>
      </c>
      <c r="T109" s="1865"/>
      <c r="U109" s="1866"/>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67" t="s">
        <v>1570</v>
      </c>
      <c r="T110" s="1868"/>
      <c r="U110" s="1869"/>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0" t="s">
        <v>1571</v>
      </c>
      <c r="T112" s="1871"/>
      <c r="U112" s="1872"/>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55" t="s">
        <v>1572</v>
      </c>
      <c r="T113" s="1856"/>
      <c r="U113" s="1857"/>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67" t="s">
        <v>1573</v>
      </c>
      <c r="T114" s="1868"/>
      <c r="U114" s="1869"/>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16208</v>
      </c>
      <c r="M116" s="1511"/>
      <c r="N116" s="1522">
        <f>+ROUND(+G116+J116+L116,0)</f>
        <v>16208</v>
      </c>
      <c r="O116" s="1656"/>
      <c r="P116" s="1521">
        <f>+ROUND(OTCHET!E548+OTCHET!E549+OTCHET!E565+OTCHET!E566,0)</f>
        <v>0</v>
      </c>
      <c r="Q116" s="1520">
        <f>+ROUND(OTCHET!F548+OTCHET!F549+OTCHET!F565+OTCHET!F566,0)</f>
        <v>16208</v>
      </c>
      <c r="R116" s="1493"/>
      <c r="S116" s="1870" t="s">
        <v>1574</v>
      </c>
      <c r="T116" s="1871"/>
      <c r="U116" s="1872"/>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55" t="s">
        <v>1575</v>
      </c>
      <c r="T117" s="1856"/>
      <c r="U117" s="1857"/>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16208</v>
      </c>
      <c r="M118" s="1511"/>
      <c r="N118" s="1544">
        <f>+ROUND(+SUM(N116:N117),0)</f>
        <v>16208</v>
      </c>
      <c r="O118" s="1656"/>
      <c r="P118" s="1543">
        <f>+ROUND(+SUM(P116:P117),0)</f>
        <v>0</v>
      </c>
      <c r="Q118" s="1542">
        <f>+ROUND(+SUM(Q116:Q117),0)</f>
        <v>16208</v>
      </c>
      <c r="R118" s="1493"/>
      <c r="S118" s="1867" t="s">
        <v>1576</v>
      </c>
      <c r="T118" s="1868"/>
      <c r="U118" s="1869"/>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16208</v>
      </c>
      <c r="M120" s="1511"/>
      <c r="N120" s="1551">
        <f>+ROUND(N106+N110+N114+N118,0)</f>
        <v>16208</v>
      </c>
      <c r="O120" s="1656"/>
      <c r="P120" s="1562">
        <f>+ROUND(P106+P110+P114+P118,0)</f>
        <v>0</v>
      </c>
      <c r="Q120" s="1549">
        <f>+ROUND(Q106+Q110+Q114+Q118,0)</f>
        <v>16208</v>
      </c>
      <c r="R120" s="1493"/>
      <c r="S120" s="1876" t="s">
        <v>1577</v>
      </c>
      <c r="T120" s="1877"/>
      <c r="U120" s="187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0" t="s">
        <v>1578</v>
      </c>
      <c r="T122" s="1871"/>
      <c r="U122" s="1872"/>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55" t="s">
        <v>1580</v>
      </c>
      <c r="T124" s="1856"/>
      <c r="U124" s="1857"/>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879" t="s">
        <v>2065</v>
      </c>
      <c r="T125" s="1880"/>
      <c r="U125" s="1881"/>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882" t="s">
        <v>2153</v>
      </c>
      <c r="T126" s="1883"/>
      <c r="U126" s="1884"/>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885" t="s">
        <v>1581</v>
      </c>
      <c r="T127" s="1886"/>
      <c r="U127" s="1887"/>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0" t="s">
        <v>1582</v>
      </c>
      <c r="T129" s="1871"/>
      <c r="U129" s="1872"/>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55" t="s">
        <v>1583</v>
      </c>
      <c r="T130" s="1856"/>
      <c r="U130" s="1857"/>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239242</v>
      </c>
      <c r="M131" s="1511"/>
      <c r="N131" s="1514">
        <f>+ROUND(+G131+J131+L131,0)</f>
        <v>239242</v>
      </c>
      <c r="O131" s="1656"/>
      <c r="P131" s="1547">
        <f>+ROUND(-SUM(OTCHET!E576:E581)-SUM(OTCHET!E586:E587)-IF(AND(OTCHET!$F$12="9900",+OTCHET!$E$15=0),0,SUM(OTCHET!E592:E593)),0)</f>
        <v>0</v>
      </c>
      <c r="Q131" s="1546">
        <f>+ROUND(-SUM(OTCHET!F576:F581)-SUM(OTCHET!F586:F587)-IF(AND(OTCHET!$F$12="9900",+OTCHET!$E$15=0),0,SUM(OTCHET!F592:F593)),0)</f>
        <v>239242</v>
      </c>
      <c r="R131" s="1493"/>
      <c r="S131" s="1873" t="s">
        <v>1584</v>
      </c>
      <c r="T131" s="1874"/>
      <c r="U131" s="1875"/>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16208</v>
      </c>
      <c r="M132" s="1511"/>
      <c r="N132" s="1659">
        <f>+ROUND(+N131-N129-N130,0)</f>
        <v>16208</v>
      </c>
      <c r="O132" s="1656"/>
      <c r="P132" s="1566">
        <f>+ROUND(+P131-P129-P130,0)</f>
        <v>0</v>
      </c>
      <c r="Q132" s="1567">
        <f>+ROUND(+Q131-Q129-Q130,0)</f>
        <v>16208</v>
      </c>
      <c r="R132" s="1493"/>
      <c r="S132" s="1858" t="s">
        <v>1585</v>
      </c>
      <c r="T132" s="1859"/>
      <c r="U132" s="1860"/>
      <c r="V132" s="1386"/>
      <c r="W132" s="1387"/>
      <c r="X132" s="1388"/>
      <c r="Y132" s="1387"/>
      <c r="Z132" s="1387"/>
    </row>
    <row r="133" spans="1:26" s="1300" customFormat="1" ht="16.5" customHeight="1" thickTop="1">
      <c r="A133" s="1294"/>
      <c r="B133" s="1861">
        <f>+IF(+SUM(F133:N133)=0,0,"Контрола: дефицит/излишък = финансиране с обратен знак (Г. + Д. = 0)")</f>
        <v>0</v>
      </c>
      <c r="C133" s="1861"/>
      <c r="D133" s="1861"/>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46181</v>
      </c>
      <c r="D134" s="1342" t="s">
        <v>1488</v>
      </c>
      <c r="E134" s="1302"/>
      <c r="F134" s="1862"/>
      <c r="G134" s="1862"/>
      <c r="H134" s="1302"/>
      <c r="I134" s="1410" t="s">
        <v>1489</v>
      </c>
      <c r="J134" s="1411"/>
      <c r="K134" s="1302"/>
      <c r="L134" s="1862"/>
      <c r="M134" s="1862"/>
      <c r="N134" s="1862"/>
      <c r="O134" s="1408"/>
      <c r="P134" s="1863"/>
      <c r="Q134" s="1863"/>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46173</v>
      </c>
      <c r="G11" s="1653" t="s">
        <v>1372</v>
      </c>
      <c r="H11" s="1654">
        <f>+OTCHET!H9</f>
        <v>121100421</v>
      </c>
      <c r="I11" s="1930">
        <f>+OTCHET!I9</f>
        <v>0</v>
      </c>
      <c r="J11" s="1931"/>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16208</v>
      </c>
      <c r="G86" s="776">
        <f t="shared" ref="G86:M86" si="11">+G87+G88</f>
        <v>16208</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16208</v>
      </c>
      <c r="G88" s="800">
        <f>+OTCHET!G524+OTCHET!G527+OTCHET!G547</f>
        <v>16208</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-239242</v>
      </c>
      <c r="G94" s="737">
        <f>+OTCHET!G592+OTCHET!G593</f>
        <v>-239242</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46181</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6" zoomScale="80" zoomScaleNormal="80" zoomScaleSheetLayoutView="75" workbookViewId="0">
      <selection activeCell="E608" sqref="E608"/>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41" t="str">
        <f>VLOOKUP(E15,SMETKA,2,FALSE)</f>
        <v>ОТЧЕТНИ ДАННИ ПО ЕБК ЗА СМЕТКИТЕ ЗА ЧУЖДИ СРЕДСТВА</v>
      </c>
      <c r="C7" s="1942"/>
      <c r="D7" s="194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1943" t="s">
        <v>2191</v>
      </c>
      <c r="C9" s="1944"/>
      <c r="D9" s="1945"/>
      <c r="E9" s="837">
        <v>46023</v>
      </c>
      <c r="F9" s="838">
        <v>46173</v>
      </c>
      <c r="G9" s="69"/>
      <c r="H9" s="1630">
        <v>121100421</v>
      </c>
      <c r="I9" s="2006"/>
      <c r="J9" s="2007"/>
      <c r="K9" s="4">
        <v>1</v>
      </c>
      <c r="L9" s="210"/>
    </row>
    <row r="10" spans="1:12" ht="15.75" customHeight="1">
      <c r="A10" s="45"/>
      <c r="B10" s="62" t="s">
        <v>1222</v>
      </c>
      <c r="C10" s="45"/>
      <c r="D10" s="60"/>
      <c r="E10" s="69"/>
      <c r="F10" s="69"/>
      <c r="G10" s="69"/>
      <c r="H10" s="831"/>
      <c r="I10" s="2008" t="s">
        <v>1501</v>
      </c>
      <c r="J10" s="2008"/>
      <c r="K10" s="4">
        <v>1</v>
      </c>
      <c r="L10" s="210"/>
    </row>
    <row r="11" spans="1:12" ht="15.75" customHeight="1">
      <c r="A11" s="45"/>
      <c r="B11" s="62"/>
      <c r="C11" s="45"/>
      <c r="D11" s="60"/>
      <c r="E11" s="62"/>
      <c r="F11" s="45"/>
      <c r="G11" s="69"/>
      <c r="H11" s="831"/>
      <c r="I11" s="2009"/>
      <c r="J11" s="2009"/>
      <c r="K11" s="4">
        <v>1</v>
      </c>
      <c r="L11" s="210"/>
    </row>
    <row r="12" spans="1:12" ht="15.75" customHeight="1">
      <c r="B12" s="1946" t="str">
        <f>VLOOKUP(F12,PRBK,2,FALSE)</f>
        <v>Държавен фонд "Земеделие"</v>
      </c>
      <c r="C12" s="1947"/>
      <c r="D12" s="1948"/>
      <c r="E12" s="1281" t="s">
        <v>1318</v>
      </c>
      <c r="F12" s="1663" t="s">
        <v>1643</v>
      </c>
      <c r="G12" s="69"/>
      <c r="H12" s="831"/>
      <c r="I12" s="2009"/>
      <c r="J12" s="2009"/>
      <c r="K12" s="4">
        <v>1</v>
      </c>
      <c r="L12" s="210"/>
    </row>
    <row r="13" spans="1:12" ht="15.75" customHeight="1">
      <c r="B13" s="131" t="s">
        <v>1221</v>
      </c>
      <c r="C13" s="45"/>
      <c r="D13" s="60"/>
      <c r="E13" s="913"/>
      <c r="F13" s="831"/>
      <c r="G13" s="1953" t="s">
        <v>2187</v>
      </c>
      <c r="H13" s="1962"/>
      <c r="I13" s="1962"/>
      <c r="J13" s="1963"/>
      <c r="K13" s="4">
        <v>1</v>
      </c>
      <c r="L13" s="210"/>
    </row>
    <row r="14" spans="1:12" ht="15.75" customHeight="1">
      <c r="B14" s="62"/>
      <c r="C14" s="45"/>
      <c r="D14" s="60"/>
      <c r="E14" s="913"/>
      <c r="F14" s="831"/>
      <c r="G14" s="1964"/>
      <c r="H14" s="1965"/>
      <c r="I14" s="1965"/>
      <c r="J14" s="1966"/>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1964"/>
      <c r="H15" s="1965"/>
      <c r="I15" s="1965"/>
      <c r="J15" s="1966"/>
      <c r="K15" s="4">
        <v>1</v>
      </c>
      <c r="L15" s="210"/>
    </row>
    <row r="16" spans="1:12" ht="15.75" customHeight="1">
      <c r="A16" s="5"/>
      <c r="B16" s="70"/>
      <c r="C16" s="70"/>
      <c r="D16" s="70"/>
      <c r="E16" s="71"/>
      <c r="F16" s="69"/>
      <c r="G16" s="1964"/>
      <c r="H16" s="1965"/>
      <c r="I16" s="1965"/>
      <c r="J16" s="1966"/>
      <c r="K16" s="4">
        <v>1</v>
      </c>
      <c r="L16" s="210"/>
    </row>
    <row r="17" spans="1:26" ht="15.75" customHeight="1">
      <c r="A17" s="5"/>
      <c r="B17" s="45"/>
      <c r="C17" s="59"/>
      <c r="D17" s="832"/>
      <c r="E17" s="832"/>
      <c r="F17" s="832"/>
      <c r="G17" s="1967"/>
      <c r="H17" s="1968"/>
      <c r="I17" s="1968"/>
      <c r="J17" s="1969"/>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1949" t="s">
        <v>710</v>
      </c>
      <c r="D22" s="1950"/>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1951" t="s">
        <v>711</v>
      </c>
      <c r="D28" s="1952"/>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1951" t="s">
        <v>716</v>
      </c>
      <c r="D33" s="1952"/>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1951" t="s">
        <v>1182</v>
      </c>
      <c r="D39" s="1952"/>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74" t="str">
        <f>$B$7</f>
        <v>ОТЧЕТНИ ДАННИ ПО ЕБК ЗА СМЕТКИТЕ ЗА ЧУЖДИ СРЕДСТВА</v>
      </c>
      <c r="C174" s="1975"/>
      <c r="D174" s="1975"/>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6" t="str">
        <f>$B$9</f>
        <v>ДЪРЖАВЕН ФОНД "ЗЕМЕДЕЛИЕ"</v>
      </c>
      <c r="C176" s="1977"/>
      <c r="D176" s="1978"/>
      <c r="E176" s="837">
        <f>$E$9</f>
        <v>46023</v>
      </c>
      <c r="F176" s="922">
        <f>$F$9</f>
        <v>46173</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46" t="str">
        <f>$B$12</f>
        <v>Държавен фонд "Земеделие"</v>
      </c>
      <c r="C179" s="1947"/>
      <c r="D179" s="1948"/>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1970" t="s">
        <v>481</v>
      </c>
      <c r="D187" s="1971"/>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72" t="s">
        <v>484</v>
      </c>
      <c r="D190" s="1972"/>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1973" t="s">
        <v>841</v>
      </c>
      <c r="D196" s="1973"/>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90" t="s">
        <v>847</v>
      </c>
      <c r="D204" s="1991"/>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72" t="s">
        <v>848</v>
      </c>
      <c r="D205" s="1972"/>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79" t="s">
        <v>558</v>
      </c>
      <c r="D223" s="1979"/>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79" t="s">
        <v>978</v>
      </c>
      <c r="D227" s="1979"/>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79" t="s">
        <v>867</v>
      </c>
      <c r="D233" s="1979"/>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79" t="s">
        <v>869</v>
      </c>
      <c r="D236" s="1989"/>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8" t="s">
        <v>870</v>
      </c>
      <c r="D237" s="1971"/>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8" t="s">
        <v>871</v>
      </c>
      <c r="D238" s="1971"/>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8" t="s">
        <v>1599</v>
      </c>
      <c r="D239" s="1971"/>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79" t="s">
        <v>872</v>
      </c>
      <c r="D243" s="1979"/>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79" t="s">
        <v>880</v>
      </c>
      <c r="D258" s="1979"/>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79" t="s">
        <v>881</v>
      </c>
      <c r="D259" s="1979"/>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79" t="s">
        <v>882</v>
      </c>
      <c r="D260" s="1979"/>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79" t="s">
        <v>883</v>
      </c>
      <c r="D261" s="1979"/>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79" t="s">
        <v>1603</v>
      </c>
      <c r="D268" s="1979"/>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79" t="s">
        <v>1600</v>
      </c>
      <c r="D272" s="1979"/>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79" t="s">
        <v>1601</v>
      </c>
      <c r="D273" s="1979"/>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8" t="s">
        <v>893</v>
      </c>
      <c r="D274" s="1971"/>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79" t="s">
        <v>562</v>
      </c>
      <c r="D275" s="1979"/>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4" t="s">
        <v>894</v>
      </c>
      <c r="D278" s="1984"/>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4" t="s">
        <v>895</v>
      </c>
      <c r="D279" s="1984"/>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4" t="s">
        <v>263</v>
      </c>
      <c r="D287" s="1984"/>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4" t="s">
        <v>910</v>
      </c>
      <c r="D290" s="1984"/>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79" t="s">
        <v>911</v>
      </c>
      <c r="D291" s="1979"/>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96" t="s">
        <v>1213</v>
      </c>
      <c r="D296" s="1997"/>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82" t="s">
        <v>919</v>
      </c>
      <c r="D300" s="1983"/>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74" t="str">
        <f>$B$7</f>
        <v>ОТЧЕТНИ ДАННИ ПО ЕБК ЗА СМЕТКИТЕ ЗА ЧУЖДИ СРЕДСТВА</v>
      </c>
      <c r="C309" s="1975"/>
      <c r="D309" s="1975"/>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6" t="str">
        <f>$B$9</f>
        <v>ДЪРЖАВЕН ФОНД "ЗЕМЕДЕЛИЕ"</v>
      </c>
      <c r="C311" s="1977"/>
      <c r="D311" s="1978"/>
      <c r="E311" s="837">
        <f>$E$9</f>
        <v>46023</v>
      </c>
      <c r="F311" s="922">
        <f>$F$9</f>
        <v>46173</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46" t="str">
        <f>$B$12</f>
        <v>Държавен фонд "Земеделие"</v>
      </c>
      <c r="C314" s="1947"/>
      <c r="D314" s="1948"/>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98" t="s">
        <v>321</v>
      </c>
      <c r="C347" s="1998"/>
      <c r="D347" s="1998"/>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74" t="str">
        <f>$B$7</f>
        <v>ОТЧЕТНИ ДАННИ ПО ЕБК ЗА СМЕТКИТЕ ЗА ЧУЖДИ СРЕДСТВА</v>
      </c>
      <c r="C351" s="1975"/>
      <c r="D351" s="1975"/>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6" t="str">
        <f>$B$9</f>
        <v>ДЪРЖАВЕН ФОНД "ЗЕМЕДЕЛИЕ"</v>
      </c>
      <c r="C353" s="1977"/>
      <c r="D353" s="1978"/>
      <c r="E353" s="837">
        <f>$E$9</f>
        <v>46023</v>
      </c>
      <c r="F353" s="1156">
        <f>$F$9</f>
        <v>46173</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46" t="str">
        <f>$B$12</f>
        <v>Държавен фонд "Земеделие"</v>
      </c>
      <c r="C356" s="1947"/>
      <c r="D356" s="1948"/>
      <c r="E356" s="1157" t="s">
        <v>1194</v>
      </c>
      <c r="F356" s="1848" t="str">
        <f>$F$12</f>
        <v>8400</v>
      </c>
      <c r="G356" s="1953" t="s">
        <v>2186</v>
      </c>
      <c r="H356" s="1954"/>
      <c r="I356" s="1954"/>
      <c r="J356" s="1955"/>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1956"/>
      <c r="H357" s="1957"/>
      <c r="I357" s="1957"/>
      <c r="J357" s="1958"/>
      <c r="K357" s="4">
        <v>1</v>
      </c>
      <c r="L357" s="261"/>
    </row>
    <row r="358" spans="1:26" ht="24.75" customHeight="1">
      <c r="A358" s="13"/>
      <c r="B358" s="1159"/>
      <c r="C358" s="1159"/>
      <c r="D358" s="1160" t="s">
        <v>1308</v>
      </c>
      <c r="E358" s="931">
        <f>$E$15</f>
        <v>33</v>
      </c>
      <c r="F358" s="1849" t="str">
        <f>+$F$15</f>
        <v>Чужди средства</v>
      </c>
      <c r="G358" s="1959"/>
      <c r="H358" s="1960"/>
      <c r="I358" s="1960"/>
      <c r="J358" s="1961"/>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94" t="s">
        <v>565</v>
      </c>
      <c r="D364" s="199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92" t="s">
        <v>576</v>
      </c>
      <c r="D378" s="1993"/>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92" t="s">
        <v>998</v>
      </c>
      <c r="D386" s="1993"/>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92" t="s">
        <v>899</v>
      </c>
      <c r="D391" s="1993"/>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92" t="s">
        <v>900</v>
      </c>
      <c r="D394" s="1993"/>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92" t="s">
        <v>902</v>
      </c>
      <c r="D399" s="1993"/>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92" t="s">
        <v>903</v>
      </c>
      <c r="D402" s="1993"/>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92" t="s">
        <v>2149</v>
      </c>
      <c r="D405" s="1993"/>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92" t="s">
        <v>325</v>
      </c>
      <c r="D408" s="1993"/>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92" t="s">
        <v>326</v>
      </c>
      <c r="D409" s="1993"/>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92" t="s">
        <v>954</v>
      </c>
      <c r="D412" s="1993"/>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92" t="s">
        <v>906</v>
      </c>
      <c r="D415" s="1993"/>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92" t="s">
        <v>1144</v>
      </c>
      <c r="D425" s="1993"/>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92" t="s">
        <v>959</v>
      </c>
      <c r="D426" s="1993"/>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92" t="s">
        <v>907</v>
      </c>
      <c r="D427" s="1993"/>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92" t="s">
        <v>908</v>
      </c>
      <c r="D428" s="1993"/>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92" t="s">
        <v>1296</v>
      </c>
      <c r="D429" s="1993"/>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99" t="str">
        <f>$B$7</f>
        <v>ОТЧЕТНИ ДАННИ ПО ЕБК ЗА СМЕТКИТЕ ЗА ЧУЖДИ СРЕДСТВА</v>
      </c>
      <c r="C436" s="2000"/>
      <c r="D436" s="2000"/>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6" t="str">
        <f>$B$9</f>
        <v>ДЪРЖАВЕН ФОНД "ЗЕМЕДЕЛИЕ"</v>
      </c>
      <c r="C438" s="1977"/>
      <c r="D438" s="1978"/>
      <c r="E438" s="837">
        <f>$E$9</f>
        <v>46023</v>
      </c>
      <c r="F438" s="1156">
        <f>$F$9</f>
        <v>46173</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46" t="str">
        <f>$B$12</f>
        <v>Държавен фонд "Земеделие"</v>
      </c>
      <c r="C441" s="1947"/>
      <c r="D441" s="1948"/>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74" t="str">
        <f>$B$7</f>
        <v>ОТЧЕТНИ ДАННИ ПО ЕБК ЗА СМЕТКИТЕ ЗА ЧУЖДИ СРЕДСТВА</v>
      </c>
      <c r="C452" s="1975"/>
      <c r="D452" s="1975"/>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6" t="str">
        <f>$B$9</f>
        <v>ДЪРЖАВЕН ФОНД "ЗЕМЕДЕЛИЕ"</v>
      </c>
      <c r="C454" s="1977"/>
      <c r="D454" s="1978"/>
      <c r="E454" s="837">
        <f>$E$9</f>
        <v>46023</v>
      </c>
      <c r="F454" s="1156">
        <f>$F$9</f>
        <v>46173</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46" t="str">
        <f>$B$12</f>
        <v>Държавен фонд "Земеделие"</v>
      </c>
      <c r="C457" s="1947"/>
      <c r="D457" s="1948"/>
      <c r="E457" s="1157" t="s">
        <v>1194</v>
      </c>
      <c r="F457" s="1848" t="str">
        <f>$F$12</f>
        <v>8400</v>
      </c>
      <c r="G457" s="1953" t="s">
        <v>2186</v>
      </c>
      <c r="H457" s="1954"/>
      <c r="I457" s="1954"/>
      <c r="J457" s="1955"/>
      <c r="K457" s="4">
        <v>1</v>
      </c>
      <c r="L457" s="285"/>
    </row>
    <row r="458" spans="1:26" ht="24.75" customHeight="1">
      <c r="A458" s="8"/>
      <c r="B458" s="526"/>
      <c r="C458" s="897"/>
      <c r="D458" s="526"/>
      <c r="E458" s="1045"/>
      <c r="F458" s="526"/>
      <c r="G458" s="1956"/>
      <c r="H458" s="1957"/>
      <c r="I458" s="1957"/>
      <c r="J458" s="1958"/>
      <c r="K458" s="4">
        <v>1</v>
      </c>
      <c r="L458" s="285"/>
    </row>
    <row r="459" spans="1:26" ht="24.75" customHeight="1">
      <c r="A459" s="8"/>
      <c r="B459" s="929"/>
      <c r="C459" s="526"/>
      <c r="D459" s="1264" t="s">
        <v>1308</v>
      </c>
      <c r="E459" s="931">
        <f>$E$15</f>
        <v>33</v>
      </c>
      <c r="F459" s="1850" t="str">
        <f>+$F$15</f>
        <v>Чужди средства</v>
      </c>
      <c r="G459" s="1959"/>
      <c r="H459" s="1960"/>
      <c r="I459" s="1960"/>
      <c r="J459" s="1961"/>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2019" t="s">
        <v>1145</v>
      </c>
      <c r="D464" s="2020"/>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2018" t="s">
        <v>1148</v>
      </c>
      <c r="D468" s="2018"/>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2018" t="s">
        <v>2009</v>
      </c>
      <c r="D471" s="2018"/>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2019" t="s">
        <v>1151</v>
      </c>
      <c r="D474" s="2020"/>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2021" t="s">
        <v>1158</v>
      </c>
      <c r="D481" s="2022"/>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2002" t="s">
        <v>1238</v>
      </c>
      <c r="D484" s="2002"/>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2024" t="s">
        <v>1245</v>
      </c>
      <c r="D500" s="2025"/>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2024" t="s">
        <v>149</v>
      </c>
      <c r="D505" s="2025"/>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2023" t="s">
        <v>1252</v>
      </c>
      <c r="D506" s="2023"/>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2002" t="s">
        <v>158</v>
      </c>
      <c r="D515" s="2002"/>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2002" t="s">
        <v>162</v>
      </c>
      <c r="D519" s="2002"/>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2002" t="s">
        <v>1244</v>
      </c>
      <c r="D524" s="2003"/>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2024" t="s">
        <v>1243</v>
      </c>
      <c r="D527" s="2005"/>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2026" t="s">
        <v>1002</v>
      </c>
      <c r="D534" s="2027"/>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2002" t="s">
        <v>1327</v>
      </c>
      <c r="D538" s="2002"/>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2001" t="s">
        <v>1239</v>
      </c>
      <c r="D539" s="2001"/>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2004" t="s">
        <v>1240</v>
      </c>
      <c r="D544" s="2005"/>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2002" t="s">
        <v>1241</v>
      </c>
      <c r="D547" s="2002"/>
      <c r="E547" s="1496">
        <f t="shared" ref="E547:J547" si="117">SUM(E548:E568)</f>
        <v>0</v>
      </c>
      <c r="F547" s="412">
        <f t="shared" si="117"/>
        <v>16208</v>
      </c>
      <c r="G547" s="480">
        <f t="shared" si="117"/>
        <v>16208</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16208</v>
      </c>
      <c r="G549" s="302">
        <v>16208</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2004" t="s">
        <v>1251</v>
      </c>
      <c r="D569" s="2004"/>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2004" t="s">
        <v>1242</v>
      </c>
      <c r="D589" s="2005"/>
      <c r="E589" s="1496">
        <f t="shared" ref="E589:J589" si="123">SUM(E590:E593)</f>
        <v>0</v>
      </c>
      <c r="F589" s="412">
        <f t="shared" si="123"/>
        <v>-16208</v>
      </c>
      <c r="G589" s="480">
        <f t="shared" si="123"/>
        <v>-16208</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-239242</v>
      </c>
      <c r="G592" s="305">
        <v>-239242</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2004" t="s">
        <v>611</v>
      </c>
      <c r="D594" s="2005"/>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2015"/>
      <c r="H603" s="2016"/>
      <c r="I603" s="2016"/>
      <c r="J603" s="2017"/>
      <c r="K603" s="4">
        <v>1</v>
      </c>
      <c r="L603" s="437"/>
    </row>
    <row r="604" spans="1:26" ht="18.75" customHeight="1">
      <c r="A604" s="8"/>
      <c r="B604" s="895"/>
      <c r="C604" s="896"/>
      <c r="D604" s="898"/>
      <c r="E604" s="525"/>
      <c r="F604" s="896"/>
      <c r="G604" s="2013" t="s">
        <v>1306</v>
      </c>
      <c r="H604" s="2013"/>
      <c r="I604" s="2013"/>
      <c r="J604" s="2013"/>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2010"/>
      <c r="H606" s="2011"/>
      <c r="I606" s="2011"/>
      <c r="J606" s="2012"/>
      <c r="K606" s="4">
        <v>1</v>
      </c>
      <c r="L606" s="437"/>
    </row>
    <row r="607" spans="1:26" ht="21.75" customHeight="1">
      <c r="A607" s="8"/>
      <c r="B607" s="2014" t="s">
        <v>1299</v>
      </c>
      <c r="C607" s="2014"/>
      <c r="D607" s="904" t="s">
        <v>1282</v>
      </c>
      <c r="E607" s="900"/>
      <c r="F607" s="901"/>
      <c r="G607" s="2013" t="s">
        <v>1306</v>
      </c>
      <c r="H607" s="2013"/>
      <c r="I607" s="2013"/>
      <c r="J607" s="2013"/>
      <c r="K607" s="4">
        <v>1</v>
      </c>
      <c r="L607" s="437"/>
    </row>
    <row r="608" spans="1:26" ht="45" customHeight="1">
      <c r="A608" s="13"/>
      <c r="B608" s="1980">
        <v>46181</v>
      </c>
      <c r="C608" s="1981"/>
      <c r="D608" s="905" t="s">
        <v>1301</v>
      </c>
      <c r="E608" s="888"/>
      <c r="F608" s="894"/>
      <c r="G608" s="903" t="s">
        <v>1302</v>
      </c>
      <c r="H608" s="1985"/>
      <c r="I608" s="1986"/>
      <c r="J608" s="1987"/>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C505:D505"/>
    <mergeCell ref="C534:D534"/>
    <mergeCell ref="C594:D594"/>
    <mergeCell ref="C515:D515"/>
    <mergeCell ref="G607:J607"/>
    <mergeCell ref="B607:C607"/>
    <mergeCell ref="G603:J603"/>
    <mergeCell ref="C468:D468"/>
    <mergeCell ref="C471:D471"/>
    <mergeCell ref="C474:D474"/>
    <mergeCell ref="C589:D589"/>
    <mergeCell ref="C481:D481"/>
    <mergeCell ref="C484:D484"/>
    <mergeCell ref="C569:D569"/>
    <mergeCell ref="C544:D544"/>
    <mergeCell ref="C425:D425"/>
    <mergeCell ref="I9:J9"/>
    <mergeCell ref="I10:J12"/>
    <mergeCell ref="G606:J606"/>
    <mergeCell ref="G604:J604"/>
    <mergeCell ref="B457:D457"/>
    <mergeCell ref="C506:D506"/>
    <mergeCell ref="C527:D527"/>
    <mergeCell ref="C547:D547"/>
    <mergeCell ref="C539:D539"/>
    <mergeCell ref="C519:D519"/>
    <mergeCell ref="C524:D524"/>
    <mergeCell ref="B441:D441"/>
    <mergeCell ref="C428:D428"/>
    <mergeCell ref="C409:D409"/>
    <mergeCell ref="C412:D412"/>
    <mergeCell ref="C538:D538"/>
    <mergeCell ref="C464:D464"/>
    <mergeCell ref="C500:D500"/>
    <mergeCell ref="C405:D405"/>
    <mergeCell ref="C399:D399"/>
    <mergeCell ref="B454:D454"/>
    <mergeCell ref="B438:D438"/>
    <mergeCell ref="C394:D394"/>
    <mergeCell ref="C426:D426"/>
    <mergeCell ref="C429:D429"/>
    <mergeCell ref="B436:D436"/>
    <mergeCell ref="C408:D408"/>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74">
        <f>$B$7</f>
        <v>0</v>
      </c>
      <c r="J14" s="1974"/>
      <c r="K14" s="1974"/>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6">
        <f>$B$9</f>
        <v>0</v>
      </c>
      <c r="J16" s="1977"/>
      <c r="K16" s="1978"/>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3" t="s">
        <v>2186</v>
      </c>
      <c r="O19" s="2034"/>
      <c r="P19" s="2034"/>
      <c r="Q19" s="2035"/>
      <c r="R19" s="1287">
        <f>(IF($E148&lt;&gt;0,$K$2,IF($F148&lt;&gt;0,$K$2,IF($G148&lt;&gt;0,$K$2,IF($H148&lt;&gt;0,$K$2,IF($I148&lt;&gt;0,$K$2,IF($J148&lt;&gt;0,$K$2,"")))))))</f>
        <v>0</v>
      </c>
      <c r="S19" s="248"/>
    </row>
    <row r="20" spans="1:19" ht="27.75" customHeight="1">
      <c r="A20" s="23">
        <v>9</v>
      </c>
      <c r="H20" s="528"/>
      <c r="I20" s="2043" t="s">
        <v>2188</v>
      </c>
      <c r="J20" s="2044"/>
      <c r="K20" s="2044"/>
      <c r="L20" s="927"/>
      <c r="M20" s="928"/>
      <c r="N20" s="2036"/>
      <c r="O20" s="2037"/>
      <c r="P20" s="2037"/>
      <c r="Q20" s="2038"/>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9"/>
      <c r="O21" s="2040"/>
      <c r="P21" s="2040"/>
      <c r="Q21" s="2041"/>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1970" t="s">
        <v>481</v>
      </c>
      <c r="K30" s="1971"/>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72" t="s">
        <v>484</v>
      </c>
      <c r="K33" s="1972"/>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1973" t="s">
        <v>841</v>
      </c>
      <c r="K39" s="1973"/>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90" t="s">
        <v>970</v>
      </c>
      <c r="K47" s="1991"/>
      <c r="L47" s="1268"/>
      <c r="M47" s="218">
        <f t="shared" si="4"/>
        <v>0</v>
      </c>
      <c r="N47" s="1072"/>
      <c r="O47" s="1073"/>
      <c r="P47" s="1073"/>
      <c r="Q47" s="1074"/>
      <c r="R47" s="1285">
        <f t="shared" si="1"/>
        <v>0</v>
      </c>
      <c r="S47" s="249"/>
    </row>
    <row r="48" spans="1:19" ht="18.75" customHeight="1">
      <c r="A48" s="23">
        <v>37</v>
      </c>
      <c r="H48" s="528"/>
      <c r="I48" s="963">
        <v>1000</v>
      </c>
      <c r="J48" s="1972" t="s">
        <v>848</v>
      </c>
      <c r="K48" s="1972"/>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79" t="s">
        <v>558</v>
      </c>
      <c r="K66" s="1979"/>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79" t="s">
        <v>978</v>
      </c>
      <c r="K70" s="1979"/>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79" t="s">
        <v>867</v>
      </c>
      <c r="K76" s="1979"/>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79" t="s">
        <v>869</v>
      </c>
      <c r="K79" s="1989"/>
      <c r="L79" s="1268"/>
      <c r="M79" s="218">
        <f t="shared" si="10"/>
        <v>0</v>
      </c>
      <c r="N79" s="1072"/>
      <c r="O79" s="1073"/>
      <c r="P79" s="1073"/>
      <c r="Q79" s="1074"/>
      <c r="R79" s="1285">
        <f t="shared" si="1"/>
        <v>0</v>
      </c>
      <c r="S79" s="249"/>
    </row>
    <row r="80" spans="1:19" ht="18.75" customHeight="1">
      <c r="A80" s="23">
        <v>69</v>
      </c>
      <c r="H80" s="528"/>
      <c r="I80" s="963">
        <v>2600</v>
      </c>
      <c r="J80" s="1988" t="s">
        <v>870</v>
      </c>
      <c r="K80" s="1971"/>
      <c r="L80" s="1268"/>
      <c r="M80" s="218">
        <f t="shared" si="10"/>
        <v>0</v>
      </c>
      <c r="N80" s="1072"/>
      <c r="O80" s="1073"/>
      <c r="P80" s="1073"/>
      <c r="Q80" s="1074"/>
      <c r="R80" s="1285">
        <f t="shared" si="1"/>
        <v>0</v>
      </c>
      <c r="S80" s="249"/>
    </row>
    <row r="81" spans="1:19" ht="18.75" customHeight="1">
      <c r="A81" s="23">
        <v>70</v>
      </c>
      <c r="H81" s="528"/>
      <c r="I81" s="963">
        <v>2700</v>
      </c>
      <c r="J81" s="1988" t="s">
        <v>871</v>
      </c>
      <c r="K81" s="1971"/>
      <c r="L81" s="1268"/>
      <c r="M81" s="218">
        <f t="shared" si="10"/>
        <v>0</v>
      </c>
      <c r="N81" s="1072"/>
      <c r="O81" s="1073"/>
      <c r="P81" s="1073"/>
      <c r="Q81" s="1074"/>
      <c r="R81" s="1285">
        <f t="shared" si="1"/>
        <v>0</v>
      </c>
      <c r="S81" s="249"/>
    </row>
    <row r="82" spans="1:19" ht="37.5" customHeight="1">
      <c r="A82" s="23">
        <v>71</v>
      </c>
      <c r="H82" s="528"/>
      <c r="I82" s="963">
        <v>2800</v>
      </c>
      <c r="J82" s="1988" t="s">
        <v>1599</v>
      </c>
      <c r="K82" s="1971"/>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79" t="s">
        <v>872</v>
      </c>
      <c r="K86" s="1979"/>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79" t="s">
        <v>880</v>
      </c>
      <c r="K101" s="1979"/>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79" t="s">
        <v>881</v>
      </c>
      <c r="K102" s="1979"/>
      <c r="L102" s="1268"/>
      <c r="M102" s="218">
        <f t="shared" si="15"/>
        <v>0</v>
      </c>
      <c r="N102" s="1072"/>
      <c r="O102" s="1073"/>
      <c r="P102" s="1073"/>
      <c r="Q102" s="1074"/>
      <c r="R102" s="1285">
        <f t="shared" si="16"/>
        <v>0</v>
      </c>
      <c r="S102" s="249"/>
    </row>
    <row r="103" spans="1:19" ht="18.75" customHeight="1">
      <c r="A103" s="23">
        <v>92</v>
      </c>
      <c r="H103" s="528"/>
      <c r="I103" s="963">
        <v>4100</v>
      </c>
      <c r="J103" s="1979" t="s">
        <v>882</v>
      </c>
      <c r="K103" s="1979"/>
      <c r="L103" s="1268"/>
      <c r="M103" s="218">
        <f t="shared" si="15"/>
        <v>0</v>
      </c>
      <c r="N103" s="1072"/>
      <c r="O103" s="1073"/>
      <c r="P103" s="1073"/>
      <c r="Q103" s="1074"/>
      <c r="R103" s="1285">
        <f t="shared" si="16"/>
        <v>0</v>
      </c>
      <c r="S103" s="249"/>
    </row>
    <row r="104" spans="1:19" ht="18.75" customHeight="1">
      <c r="A104" s="23">
        <v>93</v>
      </c>
      <c r="H104" s="528"/>
      <c r="I104" s="963">
        <v>4200</v>
      </c>
      <c r="J104" s="1979" t="s">
        <v>883</v>
      </c>
      <c r="K104" s="1979"/>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79" t="s">
        <v>1603</v>
      </c>
      <c r="K111" s="1979"/>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79" t="s">
        <v>1600</v>
      </c>
      <c r="K115" s="1979"/>
      <c r="L115" s="1268"/>
      <c r="M115" s="218">
        <f t="shared" si="20"/>
        <v>0</v>
      </c>
      <c r="N115" s="1072"/>
      <c r="O115" s="1073"/>
      <c r="P115" s="1073"/>
      <c r="Q115" s="1074"/>
      <c r="R115" s="1285">
        <f t="shared" si="16"/>
        <v>0</v>
      </c>
      <c r="S115" s="249"/>
    </row>
    <row r="116" spans="1:19" ht="18.75" customHeight="1">
      <c r="A116" s="23">
        <v>105</v>
      </c>
      <c r="H116" s="528"/>
      <c r="I116" s="963">
        <v>4500</v>
      </c>
      <c r="J116" s="1979" t="s">
        <v>1601</v>
      </c>
      <c r="K116" s="1979"/>
      <c r="L116" s="1268"/>
      <c r="M116" s="218">
        <f t="shared" si="20"/>
        <v>0</v>
      </c>
      <c r="N116" s="1072"/>
      <c r="O116" s="1073"/>
      <c r="P116" s="1073"/>
      <c r="Q116" s="1074"/>
      <c r="R116" s="1285">
        <f t="shared" si="16"/>
        <v>0</v>
      </c>
      <c r="S116" s="249"/>
    </row>
    <row r="117" spans="1:19" ht="18.75" customHeight="1">
      <c r="A117" s="23">
        <v>106</v>
      </c>
      <c r="H117" s="528"/>
      <c r="I117" s="963">
        <v>4600</v>
      </c>
      <c r="J117" s="1988" t="s">
        <v>893</v>
      </c>
      <c r="K117" s="1971"/>
      <c r="L117" s="1268"/>
      <c r="M117" s="218">
        <f t="shared" si="20"/>
        <v>0</v>
      </c>
      <c r="N117" s="1072"/>
      <c r="O117" s="1073"/>
      <c r="P117" s="1073"/>
      <c r="Q117" s="1074"/>
      <c r="R117" s="1285">
        <f t="shared" si="16"/>
        <v>0</v>
      </c>
      <c r="S117" s="249"/>
    </row>
    <row r="118" spans="1:19" ht="18.75" customHeight="1">
      <c r="A118" s="23">
        <v>107</v>
      </c>
      <c r="H118" s="528"/>
      <c r="I118" s="963">
        <v>4900</v>
      </c>
      <c r="J118" s="1979" t="s">
        <v>562</v>
      </c>
      <c r="K118" s="1979"/>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4" t="s">
        <v>894</v>
      </c>
      <c r="K121" s="1984"/>
      <c r="L121" s="1268"/>
      <c r="M121" s="218">
        <f>N121+O121+P121+Q121</f>
        <v>0</v>
      </c>
      <c r="N121" s="1072"/>
      <c r="O121" s="1073"/>
      <c r="P121" s="1073"/>
      <c r="Q121" s="1074"/>
      <c r="R121" s="1285">
        <f t="shared" si="16"/>
        <v>0</v>
      </c>
      <c r="S121" s="249"/>
    </row>
    <row r="122" spans="1:19" ht="18.75" customHeight="1">
      <c r="A122" s="23">
        <v>111</v>
      </c>
      <c r="H122" s="528"/>
      <c r="I122" s="1012">
        <v>5200</v>
      </c>
      <c r="J122" s="1984" t="s">
        <v>895</v>
      </c>
      <c r="K122" s="1984"/>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4" t="s">
        <v>263</v>
      </c>
      <c r="K130" s="1984"/>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4" t="s">
        <v>910</v>
      </c>
      <c r="K133" s="1984"/>
      <c r="L133" s="1268"/>
      <c r="M133" s="218">
        <f>N133+O133+P133+Q133</f>
        <v>0</v>
      </c>
      <c r="N133" s="1072"/>
      <c r="O133" s="1073"/>
      <c r="P133" s="1073"/>
      <c r="Q133" s="1074"/>
      <c r="R133" s="1285">
        <f t="shared" si="16"/>
        <v>0</v>
      </c>
      <c r="S133" s="249"/>
    </row>
    <row r="134" spans="1:19" ht="18.75" customHeight="1">
      <c r="A134" s="23">
        <v>123</v>
      </c>
      <c r="H134" s="528"/>
      <c r="I134" s="963">
        <v>5500</v>
      </c>
      <c r="J134" s="1979" t="s">
        <v>911</v>
      </c>
      <c r="K134" s="1979"/>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96" t="s">
        <v>1213</v>
      </c>
      <c r="K139" s="1997"/>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31" t="s">
        <v>919</v>
      </c>
      <c r="K144" s="2032"/>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74">
        <f>$B$7</f>
        <v>0</v>
      </c>
      <c r="J152" s="1975"/>
      <c r="K152" s="1975"/>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6">
        <f>$B$9</f>
        <v>0</v>
      </c>
      <c r="J154" s="1977"/>
      <c r="K154" s="1978"/>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42" t="s">
        <v>321</v>
      </c>
      <c r="J189" s="2042"/>
      <c r="K189" s="2042"/>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J76:K76"/>
    <mergeCell ref="I154:K154"/>
    <mergeCell ref="J133:K133"/>
    <mergeCell ref="J134:K134"/>
    <mergeCell ref="J139:K139"/>
    <mergeCell ref="J144:K144"/>
    <mergeCell ref="J103:K103"/>
    <mergeCell ref="J117:K117"/>
    <mergeCell ref="J121:K121"/>
    <mergeCell ref="J81:K81"/>
    <mergeCell ref="J82:K82"/>
    <mergeCell ref="J86:K86"/>
    <mergeCell ref="I14:K14"/>
    <mergeCell ref="I16:K16"/>
    <mergeCell ref="I19:K19"/>
    <mergeCell ref="J70:K70"/>
    <mergeCell ref="J48:K48"/>
    <mergeCell ref="J66:K66"/>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2026-06-15T06:32:33Z</dcterms:modified>
</cp:coreProperties>
</file>