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.ОТЧЕТИ\ПРОГРАМНИ ОТЧЕТИ\програмен отчет 2022\м.12\"/>
    </mc:Choice>
  </mc:AlternateContent>
  <bookViews>
    <workbookView xWindow="0" yWindow="0" windowWidth="28800" windowHeight="11775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E20" i="2" l="1"/>
  <c r="C20" i="2"/>
  <c r="E14" i="2"/>
  <c r="C14" i="2"/>
  <c r="E23" i="2"/>
  <c r="E21" i="2"/>
  <c r="E16" i="2"/>
  <c r="E17" i="2"/>
  <c r="E18" i="2"/>
  <c r="C23" i="2"/>
  <c r="C21" i="2"/>
  <c r="C18" i="2"/>
  <c r="C17" i="2"/>
  <c r="C16" i="2"/>
  <c r="E15" i="2"/>
  <c r="C15" i="2"/>
  <c r="D147" i="1"/>
  <c r="E147" i="1"/>
  <c r="F147" i="1"/>
  <c r="G147" i="1"/>
  <c r="H147" i="1"/>
  <c r="C147" i="1"/>
  <c r="E142" i="1"/>
  <c r="E143" i="1"/>
  <c r="C143" i="1"/>
  <c r="C142" i="1"/>
  <c r="E140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C137" i="1"/>
  <c r="C138" i="1"/>
  <c r="C136" i="1"/>
  <c r="E100" i="1"/>
  <c r="F100" i="1"/>
  <c r="G100" i="1"/>
  <c r="H100" i="1"/>
  <c r="C100" i="1"/>
  <c r="E79" i="1"/>
  <c r="C79" i="1"/>
  <c r="C81" i="1"/>
  <c r="E38" i="1"/>
  <c r="C38" i="1"/>
  <c r="E16" i="1"/>
  <c r="F16" i="1"/>
  <c r="C16" i="1"/>
  <c r="C140" i="1" l="1"/>
  <c r="H103" i="1"/>
  <c r="G103" i="1"/>
  <c r="F103" i="1"/>
  <c r="E103" i="1"/>
  <c r="D103" i="1"/>
  <c r="D100" i="1" s="1"/>
  <c r="C103" i="1"/>
  <c r="H83" i="1"/>
  <c r="H143" i="1" s="1"/>
  <c r="G83" i="1"/>
  <c r="G143" i="1" s="1"/>
  <c r="F83" i="1"/>
  <c r="F143" i="1" s="1"/>
  <c r="E83" i="1"/>
  <c r="D83" i="1"/>
  <c r="C83" i="1"/>
  <c r="H81" i="1"/>
  <c r="G81" i="1"/>
  <c r="G79" i="1" s="1"/>
  <c r="F81" i="1"/>
  <c r="F79" i="1" s="1"/>
  <c r="E81" i="1"/>
  <c r="D81" i="1"/>
  <c r="H42" i="1"/>
  <c r="G42" i="1"/>
  <c r="F42" i="1"/>
  <c r="E42" i="1"/>
  <c r="D42" i="1"/>
  <c r="C42" i="1"/>
  <c r="H40" i="1"/>
  <c r="H38" i="1" s="1"/>
  <c r="G40" i="1"/>
  <c r="G38" i="1" s="1"/>
  <c r="F40" i="1"/>
  <c r="E40" i="1"/>
  <c r="D40" i="1"/>
  <c r="D38" i="1" s="1"/>
  <c r="C40" i="1"/>
  <c r="H20" i="1"/>
  <c r="G20" i="1"/>
  <c r="F20" i="1"/>
  <c r="E20" i="1"/>
  <c r="D20" i="1"/>
  <c r="C20" i="1"/>
  <c r="H18" i="1"/>
  <c r="G18" i="1"/>
  <c r="F18" i="1"/>
  <c r="E18" i="1"/>
  <c r="D18" i="1"/>
  <c r="C18" i="1"/>
  <c r="H79" i="1" l="1"/>
  <c r="H142" i="1"/>
  <c r="H140" i="1" s="1"/>
  <c r="H16" i="1"/>
  <c r="G142" i="1"/>
  <c r="G140" i="1" s="1"/>
  <c r="G16" i="1"/>
  <c r="F38" i="1"/>
  <c r="F142" i="1"/>
  <c r="F140" i="1" s="1"/>
  <c r="D142" i="1"/>
  <c r="D79" i="1"/>
  <c r="D16" i="1"/>
  <c r="D143" i="1"/>
  <c r="C24" i="2"/>
  <c r="E24" i="2"/>
  <c r="H120" i="1"/>
  <c r="G120" i="1"/>
  <c r="F120" i="1"/>
  <c r="E120" i="1"/>
  <c r="D120" i="1"/>
  <c r="C120" i="1"/>
  <c r="H114" i="1"/>
  <c r="G114" i="1"/>
  <c r="F114" i="1"/>
  <c r="E114" i="1"/>
  <c r="D114" i="1"/>
  <c r="C114" i="1"/>
  <c r="H94" i="1"/>
  <c r="G94" i="1"/>
  <c r="F94" i="1"/>
  <c r="E94" i="1"/>
  <c r="D94" i="1"/>
  <c r="C94" i="1"/>
  <c r="H73" i="1"/>
  <c r="G73" i="1"/>
  <c r="F73" i="1"/>
  <c r="E73" i="1"/>
  <c r="D73" i="1"/>
  <c r="C73" i="1"/>
  <c r="H60" i="1"/>
  <c r="G60" i="1"/>
  <c r="F60" i="1"/>
  <c r="E60" i="1"/>
  <c r="D60" i="1"/>
  <c r="C60" i="1"/>
  <c r="H54" i="1"/>
  <c r="G54" i="1"/>
  <c r="F54" i="1"/>
  <c r="E54" i="1"/>
  <c r="D54" i="1"/>
  <c r="C54" i="1"/>
  <c r="H32" i="1"/>
  <c r="G32" i="1"/>
  <c r="F32" i="1"/>
  <c r="E32" i="1"/>
  <c r="D32" i="1"/>
  <c r="C32" i="1"/>
  <c r="D140" i="1" l="1"/>
  <c r="F125" i="1"/>
  <c r="F23" i="2" s="1"/>
  <c r="D125" i="1"/>
  <c r="D23" i="2" s="1"/>
  <c r="F106" i="1"/>
  <c r="F21" i="2" s="1"/>
  <c r="F20" i="2" s="1"/>
  <c r="E46" i="1"/>
  <c r="C46" i="1"/>
  <c r="G46" i="1"/>
  <c r="G16" i="2" s="1"/>
  <c r="E65" i="1"/>
  <c r="C65" i="1"/>
  <c r="G65" i="1"/>
  <c r="G17" i="2" s="1"/>
  <c r="E86" i="1"/>
  <c r="C86" i="1"/>
  <c r="G86" i="1"/>
  <c r="G18" i="2" s="1"/>
  <c r="E106" i="1"/>
  <c r="C106" i="1"/>
  <c r="G106" i="1"/>
  <c r="G21" i="2" s="1"/>
  <c r="G20" i="2" s="1"/>
  <c r="E125" i="1"/>
  <c r="C125" i="1"/>
  <c r="G125" i="1"/>
  <c r="G23" i="2" s="1"/>
  <c r="F46" i="1"/>
  <c r="F16" i="2" s="1"/>
  <c r="D46" i="1"/>
  <c r="D16" i="2" s="1"/>
  <c r="H46" i="1"/>
  <c r="H16" i="2" s="1"/>
  <c r="F65" i="1"/>
  <c r="F17" i="2" s="1"/>
  <c r="D65" i="1"/>
  <c r="D17" i="2" s="1"/>
  <c r="H65" i="1"/>
  <c r="H17" i="2" s="1"/>
  <c r="F86" i="1"/>
  <c r="F18" i="2" s="1"/>
  <c r="D86" i="1"/>
  <c r="D18" i="2" s="1"/>
  <c r="H86" i="1"/>
  <c r="H18" i="2" s="1"/>
  <c r="D106" i="1"/>
  <c r="D21" i="2" s="1"/>
  <c r="D20" i="2" s="1"/>
  <c r="H106" i="1"/>
  <c r="H21" i="2" s="1"/>
  <c r="H20" i="2" s="1"/>
  <c r="H125" i="1"/>
  <c r="H23" i="2" s="1"/>
  <c r="H134" i="1" l="1"/>
  <c r="G134" i="1"/>
  <c r="F134" i="1"/>
  <c r="E134" i="1"/>
  <c r="D134" i="1"/>
  <c r="C134" i="1"/>
  <c r="D145" i="1" l="1"/>
  <c r="F145" i="1"/>
  <c r="H145" i="1"/>
  <c r="C145" i="1"/>
  <c r="G145" i="1"/>
  <c r="E145" i="1"/>
  <c r="D10" i="1"/>
  <c r="E10" i="1"/>
  <c r="F10" i="1"/>
  <c r="G10" i="1"/>
  <c r="H10" i="1"/>
  <c r="C10" i="1"/>
  <c r="C24" i="1" s="1"/>
  <c r="E24" i="1" l="1"/>
  <c r="D24" i="1"/>
  <c r="D15" i="2" s="1"/>
  <c r="D14" i="2" s="1"/>
  <c r="D24" i="2" s="1"/>
  <c r="H24" i="1"/>
  <c r="H15" i="2" s="1"/>
  <c r="H14" i="2" s="1"/>
  <c r="H24" i="2" s="1"/>
  <c r="F24" i="1"/>
  <c r="F15" i="2" s="1"/>
  <c r="F14" i="2" s="1"/>
  <c r="F24" i="2" s="1"/>
  <c r="G24" i="1"/>
  <c r="G15" i="2" s="1"/>
  <c r="G14" i="2" s="1"/>
  <c r="G24" i="2" s="1"/>
</calcChain>
</file>

<file path=xl/sharedStrings.xml><?xml version="1.0" encoding="utf-8"?>
<sst xmlns="http://schemas.openxmlformats.org/spreadsheetml/2006/main" count="250" uniqueCount="67">
  <si>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</si>
  <si>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</si>
  <si>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</si>
  <si>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</si>
  <si>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</si>
  <si>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</si>
  <si>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</si>
  <si>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</si>
  <si>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</si>
  <si>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</si>
  <si>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</si>
  <si>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</si>
  <si>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</si>
  <si>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</si>
  <si>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</si>
  <si>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</si>
  <si>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</si>
  <si>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</si>
  <si>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</si>
  <si>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</si>
  <si>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</si>
  <si>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</si>
  <si>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</si>
  <si>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</si>
  <si>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</si>
  <si>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</si>
  <si>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</si>
  <si>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</si>
  <si>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</si>
  <si>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</si>
  <si>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</si>
  <si>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</si>
  <si>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>* Класификационен код съгласно Решение № 52 на Министерския съвет от 2022 г.</t>
  </si>
  <si>
    <t>31 декември 202 г.</t>
  </si>
  <si>
    <t>8400.01.01 - Бюджетна програма „Развитие на селските райони“</t>
  </si>
  <si>
    <t>8400.01.00</t>
  </si>
  <si>
    <t>8400.01.01</t>
  </si>
  <si>
    <t>Бюджетна програма "Развитие на селските райони"</t>
  </si>
  <si>
    <t>8400.01.02</t>
  </si>
  <si>
    <t>Бюджетна програма "Селскостопански пазарни механизми"</t>
  </si>
  <si>
    <t>8400.01.03</t>
  </si>
  <si>
    <t>Бюджетна програма "Директни плащания и мерки за специфично подпомагане"</t>
  </si>
  <si>
    <t>8400.01.04</t>
  </si>
  <si>
    <t>Бюджетна програма "Държавни помощи, национални доплащащия и САПАРД"</t>
  </si>
  <si>
    <t>Политика на Министерството на земеделието в областта на земеделието и селските райони</t>
  </si>
  <si>
    <t>8400.02.00</t>
  </si>
  <si>
    <t>8400.02.01</t>
  </si>
  <si>
    <t>Бюджетна програма "Рибарство и аквакултури"</t>
  </si>
  <si>
    <t>Политика на Министерството на земеделието в областта на рибарството и аквакултурите</t>
  </si>
  <si>
    <t>8400.03.00</t>
  </si>
  <si>
    <t>8400.01.02 - Бюджетна програма „Селскостопански пазарни механизми“</t>
  </si>
  <si>
    <t>8400.01.03 - Бюджетна програма „Директни плащания и мерки за специфично подпомагане“</t>
  </si>
  <si>
    <t>8400.01.04 - Бюджетна програма „Държавни помощи, национални доплащащия и САПАРД“</t>
  </si>
  <si>
    <t>8400.02.01 - Бюджетна програма „Рибарство и аквакултури“</t>
  </si>
  <si>
    <t>8400.03.00 - Бюджетна програма „Администрация“</t>
  </si>
  <si>
    <t xml:space="preserve">   Текущи разходи</t>
  </si>
  <si>
    <t>   Субсидии за неразплатени проекти след изтичане на крайния срок за извършване на плащания с европейски средства, вкл. по съдебни решения и/или изпълнителни листа</t>
  </si>
  <si>
    <t xml:space="preserve">   Капиталови разходи</t>
  </si>
  <si>
    <t>   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</si>
  <si>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   Финансиране на разходи за ДДС на общини с одобрени проекти по ПРСР</t>
  </si>
  <si>
    <t>   Субсидии по схемите и мерките на Селскостопанските пазарни механизми</t>
  </si>
  <si>
    <t>   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</si>
  <si>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    Субсидии за държавни помощи и преходна национална помощ съгласно Закона за подпомагане на земеделските производители</t>
  </si>
  <si>
    <t>    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</si>
  <si>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   Финансиране на разходи за ДДС на общини с одобрени проекти по ПМДР</t>
  </si>
  <si>
    <t>на ДЪРЖАВЕН ФОНД "ЗЕМЕДЕЛИЕ" към 31.12.2022 г.</t>
  </si>
  <si>
    <t>към 31.12.2022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</si>
</sst>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tabSelected="1" zoomScale="110" zoomScaleNormal="110" workbookViewId="0">
      <selection activeCell="A9" sqref="A9:H9"/>
    </sheetView>
  </sheetViews>
  <sheetFormatPr defaultRowHeight="12.75" x14ac:dyDescent="0.2"/>
  <cols>
    <col min="1" max="1" width="15" customWidth="1"/>
    <col min="2" max="2" width="40" customWidth="1"/>
    <col min="3" max="3" width="17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4" t="s">
        <v>15</v>
      </c>
      <c r="B3" s="34"/>
      <c r="C3" s="34"/>
      <c r="D3" s="34"/>
      <c r="E3" s="34"/>
      <c r="F3" s="34"/>
      <c r="G3" s="34"/>
      <c r="H3" s="34"/>
    </row>
    <row r="4" spans="1:8" ht="15.75" x14ac:dyDescent="0.2">
      <c r="A4" s="35" t="s">
        <v>65</v>
      </c>
      <c r="B4" s="35"/>
      <c r="C4" s="35"/>
      <c r="D4" s="35"/>
      <c r="E4" s="35"/>
      <c r="F4" s="35"/>
      <c r="G4" s="35"/>
      <c r="H4" s="35"/>
    </row>
    <row r="5" spans="1:8" x14ac:dyDescent="0.2">
      <c r="A5" s="36" t="s">
        <v>22</v>
      </c>
      <c r="B5" s="37"/>
      <c r="C5" s="37"/>
      <c r="D5" s="37"/>
      <c r="E5" s="37"/>
      <c r="F5" s="37"/>
      <c r="G5" s="37"/>
      <c r="H5" s="37"/>
    </row>
    <row r="6" spans="1:8" ht="15.75" x14ac:dyDescent="0.2">
      <c r="A6" s="9"/>
    </row>
    <row r="7" spans="1:8" ht="15.75" x14ac:dyDescent="0.2">
      <c r="A7" s="35" t="s">
        <v>24</v>
      </c>
      <c r="B7" s="35"/>
      <c r="C7" s="35"/>
      <c r="D7" s="35"/>
      <c r="E7" s="35"/>
      <c r="F7" s="35"/>
      <c r="G7" s="35"/>
      <c r="H7" s="35"/>
    </row>
    <row r="8" spans="1:8" ht="15.75" x14ac:dyDescent="0.2">
      <c r="A8" s="35" t="s">
        <v>66</v>
      </c>
      <c r="B8" s="35"/>
      <c r="C8" s="35"/>
      <c r="D8" s="35"/>
      <c r="E8" s="35"/>
      <c r="F8" s="35"/>
      <c r="G8" s="35"/>
      <c r="H8" s="35"/>
    </row>
    <row r="9" spans="1:8" x14ac:dyDescent="0.2">
      <c r="A9" s="37" t="s">
        <v>23</v>
      </c>
      <c r="B9" s="37"/>
      <c r="C9" s="37"/>
      <c r="D9" s="37"/>
      <c r="E9" s="37"/>
      <c r="F9" s="37"/>
      <c r="G9" s="37"/>
      <c r="H9" s="37"/>
    </row>
    <row r="10" spans="1:8" ht="13.5" thickBot="1" x14ac:dyDescent="0.25">
      <c r="A10" s="10" t="s">
        <v>3</v>
      </c>
      <c r="H10" s="20" t="s">
        <v>3</v>
      </c>
    </row>
    <row r="11" spans="1:8" ht="12.75" customHeight="1" x14ac:dyDescent="0.2">
      <c r="A11" s="31" t="s">
        <v>16</v>
      </c>
      <c r="B11" s="31" t="s">
        <v>25</v>
      </c>
      <c r="C11" s="31" t="s">
        <v>26</v>
      </c>
      <c r="D11" s="38" t="s">
        <v>27</v>
      </c>
      <c r="E11" s="11" t="s">
        <v>4</v>
      </c>
      <c r="F11" s="11" t="s">
        <v>4</v>
      </c>
      <c r="G11" s="11" t="s">
        <v>4</v>
      </c>
      <c r="H11" s="11" t="s">
        <v>4</v>
      </c>
    </row>
    <row r="12" spans="1:8" x14ac:dyDescent="0.2">
      <c r="A12" s="32"/>
      <c r="B12" s="32"/>
      <c r="C12" s="32"/>
      <c r="D12" s="39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3"/>
      <c r="B13" s="33"/>
      <c r="C13" s="33"/>
      <c r="D13" s="40"/>
      <c r="E13" s="18" t="s">
        <v>28</v>
      </c>
      <c r="F13" s="5" t="s">
        <v>29</v>
      </c>
      <c r="G13" s="5" t="s">
        <v>30</v>
      </c>
      <c r="H13" s="5" t="s">
        <v>31</v>
      </c>
    </row>
    <row r="14" spans="1:8" ht="39" thickBot="1" x14ac:dyDescent="0.25">
      <c r="A14" s="15" t="s">
        <v>35</v>
      </c>
      <c r="B14" s="12" t="s">
        <v>44</v>
      </c>
      <c r="C14" s="26">
        <f>+C15+C16+C17+C18</f>
        <v>486868400</v>
      </c>
      <c r="D14" s="26">
        <f t="shared" ref="D14:H14" si="0">+D15+D16+D17+D18</f>
        <v>945453356</v>
      </c>
      <c r="E14" s="26">
        <f t="shared" si="0"/>
        <v>132817541</v>
      </c>
      <c r="F14" s="26">
        <f t="shared" si="0"/>
        <v>342408796</v>
      </c>
      <c r="G14" s="26">
        <f t="shared" si="0"/>
        <v>719659042</v>
      </c>
      <c r="H14" s="26">
        <f t="shared" si="0"/>
        <v>924028278</v>
      </c>
    </row>
    <row r="15" spans="1:8" ht="26.25" thickBot="1" x14ac:dyDescent="0.25">
      <c r="A15" s="16" t="s">
        <v>36</v>
      </c>
      <c r="B15" s="13" t="s">
        <v>37</v>
      </c>
      <c r="C15" s="27">
        <f>+Програми!C24</f>
        <v>21957000</v>
      </c>
      <c r="D15" s="27">
        <f>+Програми!D24</f>
        <v>35103000</v>
      </c>
      <c r="E15" s="27">
        <f>+Програми!E24</f>
        <v>5724973</v>
      </c>
      <c r="F15" s="27">
        <f>+Програми!F24</f>
        <v>10797861</v>
      </c>
      <c r="G15" s="27">
        <f>+Програми!G24</f>
        <v>16082016</v>
      </c>
      <c r="H15" s="27">
        <f>+Програми!H24</f>
        <v>23100718</v>
      </c>
    </row>
    <row r="16" spans="1:8" ht="26.25" thickBot="1" x14ac:dyDescent="0.25">
      <c r="A16" s="16" t="s">
        <v>38</v>
      </c>
      <c r="B16" s="13" t="s">
        <v>39</v>
      </c>
      <c r="C16" s="27">
        <f>+Програми!C46</f>
        <v>8195700</v>
      </c>
      <c r="D16" s="27">
        <f>+Програми!D46</f>
        <v>9350700</v>
      </c>
      <c r="E16" s="27">
        <f>+Програми!E46</f>
        <v>3212890</v>
      </c>
      <c r="F16" s="27">
        <f>+Програми!F46</f>
        <v>5951674</v>
      </c>
      <c r="G16" s="27">
        <f>+Програми!G46</f>
        <v>7874721</v>
      </c>
      <c r="H16" s="27">
        <f>+Програми!H46</f>
        <v>9342001</v>
      </c>
    </row>
    <row r="17" spans="1:8" ht="39" thickBot="1" x14ac:dyDescent="0.25">
      <c r="A17" s="16" t="s">
        <v>40</v>
      </c>
      <c r="B17" s="13" t="s">
        <v>41</v>
      </c>
      <c r="C17" s="27">
        <f>+Програми!C65</f>
        <v>1896700</v>
      </c>
      <c r="D17" s="27">
        <f>+Програми!D65</f>
        <v>2026700</v>
      </c>
      <c r="E17" s="27">
        <f>+Програми!E65</f>
        <v>311954</v>
      </c>
      <c r="F17" s="27">
        <f>+Програми!F65</f>
        <v>580430</v>
      </c>
      <c r="G17" s="27">
        <f>+Програми!G65</f>
        <v>843252</v>
      </c>
      <c r="H17" s="27">
        <f>+Програми!H65</f>
        <v>2025999</v>
      </c>
    </row>
    <row r="18" spans="1:8" ht="39" thickBot="1" x14ac:dyDescent="0.25">
      <c r="A18" s="16" t="s">
        <v>42</v>
      </c>
      <c r="B18" s="13" t="s">
        <v>43</v>
      </c>
      <c r="C18" s="27">
        <f>+Програми!C86</f>
        <v>454819000</v>
      </c>
      <c r="D18" s="27">
        <f>+Програми!D86</f>
        <v>898972956</v>
      </c>
      <c r="E18" s="27">
        <f>+Програми!E86</f>
        <v>123567724</v>
      </c>
      <c r="F18" s="27">
        <f>+Програми!F86</f>
        <v>325078831</v>
      </c>
      <c r="G18" s="27">
        <f>+Програми!G86</f>
        <v>694859053</v>
      </c>
      <c r="H18" s="27">
        <f>+Програми!H86</f>
        <v>889559560</v>
      </c>
    </row>
    <row r="19" spans="1:8" ht="13.5" thickBot="1" x14ac:dyDescent="0.25">
      <c r="A19" s="17"/>
      <c r="B19" s="14"/>
      <c r="C19" s="27"/>
      <c r="D19" s="27"/>
      <c r="E19" s="27"/>
      <c r="F19" s="27"/>
      <c r="G19" s="27"/>
      <c r="H19" s="27"/>
    </row>
    <row r="20" spans="1:8" ht="39" thickBot="1" x14ac:dyDescent="0.25">
      <c r="A20" s="15" t="s">
        <v>45</v>
      </c>
      <c r="B20" s="12" t="s">
        <v>48</v>
      </c>
      <c r="C20" s="26">
        <f>+C21</f>
        <v>393600</v>
      </c>
      <c r="D20" s="26">
        <f t="shared" ref="D20:H20" si="1">+D21</f>
        <v>1193600</v>
      </c>
      <c r="E20" s="26">
        <f t="shared" si="1"/>
        <v>99465</v>
      </c>
      <c r="F20" s="26">
        <f t="shared" si="1"/>
        <v>202697</v>
      </c>
      <c r="G20" s="26">
        <f t="shared" si="1"/>
        <v>309115</v>
      </c>
      <c r="H20" s="26">
        <f t="shared" si="1"/>
        <v>392982</v>
      </c>
    </row>
    <row r="21" spans="1:8" ht="26.25" thickBot="1" x14ac:dyDescent="0.25">
      <c r="A21" s="16" t="s">
        <v>46</v>
      </c>
      <c r="B21" s="13" t="s">
        <v>47</v>
      </c>
      <c r="C21" s="27">
        <f>+Програми!C106</f>
        <v>393600</v>
      </c>
      <c r="D21" s="27">
        <f>+Програми!D106</f>
        <v>1193600</v>
      </c>
      <c r="E21" s="27">
        <f>+Програми!E106</f>
        <v>99465</v>
      </c>
      <c r="F21" s="27">
        <f>+Програми!F106</f>
        <v>202697</v>
      </c>
      <c r="G21" s="27">
        <f>+Програми!G106</f>
        <v>309115</v>
      </c>
      <c r="H21" s="27">
        <f>+Програми!H106</f>
        <v>392982</v>
      </c>
    </row>
    <row r="22" spans="1:8" ht="13.5" thickBot="1" x14ac:dyDescent="0.25">
      <c r="A22" s="17"/>
      <c r="B22" s="14"/>
      <c r="C22" s="27"/>
      <c r="D22" s="27"/>
      <c r="E22" s="27"/>
      <c r="F22" s="27"/>
      <c r="G22" s="27"/>
      <c r="H22" s="27"/>
    </row>
    <row r="23" spans="1:8" ht="32.25" customHeight="1" thickBot="1" x14ac:dyDescent="0.25">
      <c r="A23" s="15" t="s">
        <v>49</v>
      </c>
      <c r="B23" s="12" t="s">
        <v>17</v>
      </c>
      <c r="C23" s="27">
        <f>+Програми!C125</f>
        <v>33937000</v>
      </c>
      <c r="D23" s="27">
        <f>+Програми!D125</f>
        <v>33937000</v>
      </c>
      <c r="E23" s="27">
        <f>+Програми!E125</f>
        <v>6453509</v>
      </c>
      <c r="F23" s="27">
        <f>+Програми!F125</f>
        <v>14668160</v>
      </c>
      <c r="G23" s="27">
        <f>+Програми!G125</f>
        <v>21756779</v>
      </c>
      <c r="H23" s="27">
        <f>+Програми!H125</f>
        <v>33561169</v>
      </c>
    </row>
    <row r="24" spans="1:8" ht="13.5" thickBot="1" x14ac:dyDescent="0.25">
      <c r="A24" s="15"/>
      <c r="B24" s="12" t="s">
        <v>18</v>
      </c>
      <c r="C24" s="26">
        <f t="shared" ref="C24:H24" si="2">+C23+C20+C14</f>
        <v>521199000</v>
      </c>
      <c r="D24" s="26">
        <f t="shared" si="2"/>
        <v>980583956</v>
      </c>
      <c r="E24" s="26">
        <f t="shared" si="2"/>
        <v>139370515</v>
      </c>
      <c r="F24" s="26">
        <f t="shared" si="2"/>
        <v>357279653</v>
      </c>
      <c r="G24" s="26">
        <f t="shared" si="2"/>
        <v>741724936</v>
      </c>
      <c r="H24" s="26">
        <f t="shared" si="2"/>
        <v>957982429</v>
      </c>
    </row>
    <row r="25" spans="1:8" ht="15.75" x14ac:dyDescent="0.2">
      <c r="A25" s="1"/>
    </row>
    <row r="26" spans="1:8" ht="12.75" customHeight="1" x14ac:dyDescent="0.2">
      <c r="A26" s="30" t="s">
        <v>32</v>
      </c>
      <c r="B26" s="30"/>
      <c r="C26" s="30"/>
      <c r="D26" s="30"/>
      <c r="E26" s="30"/>
      <c r="F26" s="30"/>
      <c r="G26" s="30"/>
      <c r="H26" s="30"/>
    </row>
    <row r="27" spans="1:8" s="22" customFormat="1" ht="24.75" customHeight="1" x14ac:dyDescent="0.2">
      <c r="A27" s="23"/>
      <c r="B27" s="23"/>
      <c r="C27" s="23"/>
      <c r="D27" s="23"/>
      <c r="E27" s="23"/>
      <c r="F27" s="23"/>
      <c r="G27" s="23"/>
      <c r="H27" s="23"/>
    </row>
    <row r="28" spans="1:8" ht="24" customHeight="1" x14ac:dyDescent="0.2">
      <c r="A28" s="23"/>
      <c r="B28" s="23"/>
      <c r="C28" s="23"/>
      <c r="D28" s="23"/>
      <c r="E28" s="23"/>
      <c r="F28" s="23"/>
      <c r="G28" s="23"/>
      <c r="H28" s="23"/>
    </row>
  </sheetData>
  <mergeCells count="11">
    <mergeCell ref="A26:H26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41" right="0.24" top="0.74803149606299213" bottom="0.74803149606299213" header="0.31496062992125984" footer="0.31496062992125984"/>
  <pageSetup paperSize="9" scale="7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8"/>
  <sheetViews>
    <sheetView topLeftCell="A115" zoomScaleNormal="100" workbookViewId="0">
      <selection activeCell="H127" sqref="H127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4.8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4" t="s">
        <v>0</v>
      </c>
      <c r="C3" s="34"/>
      <c r="D3" s="34"/>
      <c r="E3" s="34"/>
      <c r="F3" s="34"/>
      <c r="G3" s="34"/>
      <c r="H3" s="34"/>
    </row>
    <row r="4" spans="2:8" ht="15.75" x14ac:dyDescent="0.2">
      <c r="B4" s="35" t="s">
        <v>66</v>
      </c>
      <c r="C4" s="35"/>
      <c r="D4" s="35"/>
      <c r="E4" s="35"/>
      <c r="F4" s="35"/>
      <c r="G4" s="35"/>
      <c r="H4" s="35"/>
    </row>
    <row r="5" spans="2:8" ht="13.5" thickBot="1" x14ac:dyDescent="0.25">
      <c r="B5" s="41" t="s">
        <v>1</v>
      </c>
      <c r="C5" s="41"/>
      <c r="D5" s="41"/>
      <c r="E5" s="41"/>
      <c r="F5" s="41"/>
      <c r="G5" s="41"/>
      <c r="H5" s="41"/>
    </row>
    <row r="6" spans="2:8" ht="13.5" thickBot="1" x14ac:dyDescent="0.25">
      <c r="B6" s="42" t="s">
        <v>34</v>
      </c>
      <c r="C6" s="43"/>
      <c r="D6" s="43"/>
      <c r="E6" s="43"/>
      <c r="F6" s="43"/>
      <c r="G6" s="43"/>
      <c r="H6" s="44"/>
    </row>
    <row r="7" spans="2:8" ht="12.75" customHeight="1" x14ac:dyDescent="0.2">
      <c r="B7" s="2" t="s">
        <v>2</v>
      </c>
      <c r="C7" s="31" t="s">
        <v>26</v>
      </c>
      <c r="D7" s="38" t="s">
        <v>27</v>
      </c>
      <c r="E7" s="11" t="s">
        <v>4</v>
      </c>
      <c r="F7" s="11" t="s">
        <v>4</v>
      </c>
      <c r="G7" s="11" t="s">
        <v>4</v>
      </c>
      <c r="H7" s="11" t="s">
        <v>4</v>
      </c>
    </row>
    <row r="8" spans="2:8" x14ac:dyDescent="0.2">
      <c r="B8" s="2" t="s">
        <v>3</v>
      </c>
      <c r="C8" s="32"/>
      <c r="D8" s="39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3"/>
      <c r="D9" s="40"/>
      <c r="E9" s="18" t="s">
        <v>28</v>
      </c>
      <c r="F9" s="5" t="s">
        <v>29</v>
      </c>
      <c r="G9" s="5" t="s">
        <v>30</v>
      </c>
      <c r="H9" s="5" t="s">
        <v>31</v>
      </c>
    </row>
    <row r="10" spans="2:8" ht="13.5" thickBot="1" x14ac:dyDescent="0.25">
      <c r="B10" s="24" t="s">
        <v>6</v>
      </c>
      <c r="C10" s="28">
        <f>+C12+C13+C14</f>
        <v>21957000</v>
      </c>
      <c r="D10" s="28">
        <f t="shared" ref="D10:H10" si="0">+D12+D13+D14</f>
        <v>22777000</v>
      </c>
      <c r="E10" s="28">
        <f t="shared" si="0"/>
        <v>5724973</v>
      </c>
      <c r="F10" s="28">
        <f t="shared" si="0"/>
        <v>10797861</v>
      </c>
      <c r="G10" s="28">
        <f t="shared" si="0"/>
        <v>15757274</v>
      </c>
      <c r="H10" s="28">
        <f t="shared" si="0"/>
        <v>22775976</v>
      </c>
    </row>
    <row r="11" spans="2:8" ht="13.5" thickBot="1" x14ac:dyDescent="0.25">
      <c r="B11" s="6" t="s">
        <v>7</v>
      </c>
      <c r="C11" s="27"/>
      <c r="D11" s="27"/>
      <c r="E11" s="27"/>
      <c r="F11" s="27"/>
      <c r="G11" s="27"/>
      <c r="H11" s="27"/>
    </row>
    <row r="12" spans="2:8" ht="13.5" thickBot="1" x14ac:dyDescent="0.25">
      <c r="B12" s="7" t="s">
        <v>8</v>
      </c>
      <c r="C12" s="27">
        <v>21957000</v>
      </c>
      <c r="D12" s="27">
        <v>22777000</v>
      </c>
      <c r="E12" s="27">
        <v>5724973</v>
      </c>
      <c r="F12" s="27">
        <v>10797861</v>
      </c>
      <c r="G12" s="27">
        <v>15757274</v>
      </c>
      <c r="H12" s="27">
        <v>22775976</v>
      </c>
    </row>
    <row r="13" spans="2:8" ht="13.5" thickBot="1" x14ac:dyDescent="0.25">
      <c r="B13" s="7" t="s">
        <v>9</v>
      </c>
      <c r="C13" s="27"/>
      <c r="D13" s="27"/>
      <c r="E13" s="27"/>
      <c r="F13" s="27"/>
      <c r="G13" s="27"/>
      <c r="H13" s="27"/>
    </row>
    <row r="14" spans="2:8" ht="13.5" thickBot="1" x14ac:dyDescent="0.25">
      <c r="B14" s="7" t="s">
        <v>10</v>
      </c>
      <c r="C14" s="27"/>
      <c r="D14" s="27"/>
      <c r="E14" s="27"/>
      <c r="F14" s="27"/>
      <c r="G14" s="27"/>
      <c r="H14" s="27"/>
    </row>
    <row r="15" spans="2:8" ht="13.5" thickBot="1" x14ac:dyDescent="0.25">
      <c r="B15" s="6"/>
      <c r="C15" s="27"/>
      <c r="D15" s="27"/>
      <c r="E15" s="27"/>
      <c r="F15" s="27"/>
      <c r="G15" s="27"/>
      <c r="H15" s="27"/>
    </row>
    <row r="16" spans="2:8" s="21" customFormat="1" ht="26.25" thickBot="1" x14ac:dyDescent="0.25">
      <c r="B16" s="24" t="s">
        <v>11</v>
      </c>
      <c r="C16" s="28">
        <f>+C18+C20</f>
        <v>0</v>
      </c>
      <c r="D16" s="28">
        <f t="shared" ref="D16:H16" si="1">+D18+D20</f>
        <v>12326000</v>
      </c>
      <c r="E16" s="28">
        <f t="shared" si="1"/>
        <v>0</v>
      </c>
      <c r="F16" s="28">
        <f t="shared" si="1"/>
        <v>0</v>
      </c>
      <c r="G16" s="28">
        <f t="shared" si="1"/>
        <v>324742</v>
      </c>
      <c r="H16" s="28">
        <f t="shared" si="1"/>
        <v>324742</v>
      </c>
    </row>
    <row r="17" spans="2:8" ht="13.5" thickBot="1" x14ac:dyDescent="0.25">
      <c r="B17" s="6" t="s">
        <v>19</v>
      </c>
      <c r="C17" s="27"/>
      <c r="D17" s="27"/>
      <c r="E17" s="27"/>
      <c r="F17" s="27"/>
      <c r="G17" s="27"/>
      <c r="H17" s="27"/>
    </row>
    <row r="18" spans="2:8" ht="13.5" thickBot="1" x14ac:dyDescent="0.25">
      <c r="B18" s="6" t="s">
        <v>55</v>
      </c>
      <c r="C18" s="27">
        <f>+C19</f>
        <v>0</v>
      </c>
      <c r="D18" s="27">
        <f t="shared" ref="D18:H18" si="2">+D19</f>
        <v>326000</v>
      </c>
      <c r="E18" s="27">
        <f t="shared" si="2"/>
        <v>0</v>
      </c>
      <c r="F18" s="27">
        <f t="shared" si="2"/>
        <v>0</v>
      </c>
      <c r="G18" s="27">
        <f t="shared" si="2"/>
        <v>324742</v>
      </c>
      <c r="H18" s="27">
        <f t="shared" si="2"/>
        <v>324742</v>
      </c>
    </row>
    <row r="19" spans="2:8" ht="51.75" thickBot="1" x14ac:dyDescent="0.25">
      <c r="B19" s="6" t="s">
        <v>56</v>
      </c>
      <c r="C19" s="27"/>
      <c r="D19" s="27">
        <v>326000</v>
      </c>
      <c r="E19" s="27"/>
      <c r="F19" s="27"/>
      <c r="G19" s="27">
        <v>324742</v>
      </c>
      <c r="H19" s="27">
        <v>324742</v>
      </c>
    </row>
    <row r="20" spans="2:8" ht="13.5" thickBot="1" x14ac:dyDescent="0.25">
      <c r="B20" s="6" t="s">
        <v>57</v>
      </c>
      <c r="C20" s="27">
        <f>+C21+C22</f>
        <v>0</v>
      </c>
      <c r="D20" s="27">
        <f t="shared" ref="D20:H20" si="3">+D21+D22</f>
        <v>12000000</v>
      </c>
      <c r="E20" s="27">
        <f t="shared" si="3"/>
        <v>0</v>
      </c>
      <c r="F20" s="27">
        <f t="shared" si="3"/>
        <v>0</v>
      </c>
      <c r="G20" s="27">
        <f t="shared" si="3"/>
        <v>0</v>
      </c>
      <c r="H20" s="27">
        <f t="shared" si="3"/>
        <v>0</v>
      </c>
    </row>
    <row r="21" spans="2:8" ht="64.5" thickBot="1" x14ac:dyDescent="0.25">
      <c r="B21" s="6" t="s">
        <v>58</v>
      </c>
      <c r="C21" s="27"/>
      <c r="D21" s="27"/>
      <c r="E21" s="27"/>
      <c r="F21" s="27"/>
      <c r="G21" s="27"/>
      <c r="H21" s="27"/>
    </row>
    <row r="22" spans="2:8" ht="26.25" thickBot="1" x14ac:dyDescent="0.25">
      <c r="B22" s="6" t="s">
        <v>59</v>
      </c>
      <c r="C22" s="27"/>
      <c r="D22" s="27">
        <v>12000000</v>
      </c>
      <c r="E22" s="27"/>
      <c r="F22" s="27"/>
      <c r="G22" s="27"/>
      <c r="H22" s="27"/>
    </row>
    <row r="23" spans="2:8" ht="13.5" thickBot="1" x14ac:dyDescent="0.25">
      <c r="B23" s="6"/>
      <c r="C23" s="27"/>
      <c r="D23" s="27"/>
      <c r="E23" s="27"/>
      <c r="F23" s="27"/>
      <c r="G23" s="27"/>
      <c r="H23" s="27"/>
    </row>
    <row r="24" spans="2:8" ht="13.5" thickBot="1" x14ac:dyDescent="0.25">
      <c r="B24" s="24" t="s">
        <v>13</v>
      </c>
      <c r="C24" s="28">
        <f t="shared" ref="C24:H24" si="4">+C16+C10</f>
        <v>21957000</v>
      </c>
      <c r="D24" s="28">
        <f t="shared" si="4"/>
        <v>35103000</v>
      </c>
      <c r="E24" s="28">
        <f t="shared" si="4"/>
        <v>5724973</v>
      </c>
      <c r="F24" s="28">
        <f t="shared" si="4"/>
        <v>10797861</v>
      </c>
      <c r="G24" s="28">
        <f t="shared" si="4"/>
        <v>16082016</v>
      </c>
      <c r="H24" s="28">
        <f t="shared" si="4"/>
        <v>23100718</v>
      </c>
    </row>
    <row r="25" spans="2:8" ht="13.5" thickBot="1" x14ac:dyDescent="0.25">
      <c r="B25" s="6"/>
      <c r="C25" s="27"/>
      <c r="D25" s="27"/>
      <c r="E25" s="27"/>
      <c r="F25" s="27"/>
      <c r="G25" s="27"/>
      <c r="H25" s="27"/>
    </row>
    <row r="26" spans="2:8" ht="13.5" thickBot="1" x14ac:dyDescent="0.25">
      <c r="B26" s="6" t="s">
        <v>14</v>
      </c>
      <c r="C26" s="29">
        <v>830</v>
      </c>
      <c r="D26" s="29">
        <v>830</v>
      </c>
      <c r="E26" s="29">
        <v>815</v>
      </c>
      <c r="F26" s="29">
        <v>813</v>
      </c>
      <c r="G26" s="29">
        <v>820</v>
      </c>
      <c r="H26" s="29">
        <v>819</v>
      </c>
    </row>
    <row r="27" spans="2:8" ht="16.5" thickBot="1" x14ac:dyDescent="0.25">
      <c r="B27" s="8"/>
    </row>
    <row r="28" spans="2:8" ht="13.5" thickBot="1" x14ac:dyDescent="0.25">
      <c r="B28" s="42" t="s">
        <v>50</v>
      </c>
      <c r="C28" s="43"/>
      <c r="D28" s="43"/>
      <c r="E28" s="43"/>
      <c r="F28" s="43"/>
      <c r="G28" s="43"/>
      <c r="H28" s="44"/>
    </row>
    <row r="29" spans="2:8" ht="12.75" customHeight="1" x14ac:dyDescent="0.2">
      <c r="B29" s="25" t="s">
        <v>2</v>
      </c>
      <c r="C29" s="31" t="s">
        <v>26</v>
      </c>
      <c r="D29" s="38" t="s">
        <v>27</v>
      </c>
      <c r="E29" s="11" t="s">
        <v>4</v>
      </c>
      <c r="F29" s="11" t="s">
        <v>4</v>
      </c>
      <c r="G29" s="11" t="s">
        <v>4</v>
      </c>
      <c r="H29" s="11" t="s">
        <v>4</v>
      </c>
    </row>
    <row r="30" spans="2:8" x14ac:dyDescent="0.2">
      <c r="B30" s="25" t="s">
        <v>3</v>
      </c>
      <c r="C30" s="32"/>
      <c r="D30" s="39"/>
      <c r="E30" s="4" t="s">
        <v>5</v>
      </c>
      <c r="F30" s="4" t="s">
        <v>5</v>
      </c>
      <c r="G30" s="4" t="s">
        <v>5</v>
      </c>
      <c r="H30" s="4" t="s">
        <v>5</v>
      </c>
    </row>
    <row r="31" spans="2:8" ht="41.25" customHeight="1" thickBot="1" x14ac:dyDescent="0.25">
      <c r="B31" s="3"/>
      <c r="C31" s="33"/>
      <c r="D31" s="40"/>
      <c r="E31" s="18" t="s">
        <v>28</v>
      </c>
      <c r="F31" s="5" t="s">
        <v>29</v>
      </c>
      <c r="G31" s="5" t="s">
        <v>30</v>
      </c>
      <c r="H31" s="5" t="s">
        <v>31</v>
      </c>
    </row>
    <row r="32" spans="2:8" ht="13.5" thickBot="1" x14ac:dyDescent="0.25">
      <c r="B32" s="24" t="s">
        <v>6</v>
      </c>
      <c r="C32" s="28">
        <f>+C34+C35+C36</f>
        <v>1826700</v>
      </c>
      <c r="D32" s="28">
        <f t="shared" ref="D32:H32" si="5">+D34+D35+D36</f>
        <v>1956700</v>
      </c>
      <c r="E32" s="28">
        <f t="shared" si="5"/>
        <v>604553</v>
      </c>
      <c r="F32" s="28">
        <f t="shared" si="5"/>
        <v>1170994</v>
      </c>
      <c r="G32" s="28">
        <f t="shared" si="5"/>
        <v>1780451</v>
      </c>
      <c r="H32" s="28">
        <f t="shared" si="5"/>
        <v>1955963</v>
      </c>
    </row>
    <row r="33" spans="2:8" ht="13.5" thickBot="1" x14ac:dyDescent="0.25">
      <c r="B33" s="6" t="s">
        <v>7</v>
      </c>
      <c r="C33" s="27"/>
      <c r="D33" s="27"/>
      <c r="E33" s="27"/>
      <c r="F33" s="27"/>
      <c r="G33" s="27"/>
      <c r="H33" s="27"/>
    </row>
    <row r="34" spans="2:8" ht="13.5" thickBot="1" x14ac:dyDescent="0.25">
      <c r="B34" s="7" t="s">
        <v>8</v>
      </c>
      <c r="C34" s="27">
        <v>1826700</v>
      </c>
      <c r="D34" s="27">
        <v>1956700</v>
      </c>
      <c r="E34" s="27">
        <v>604553</v>
      </c>
      <c r="F34" s="27">
        <v>1170994</v>
      </c>
      <c r="G34" s="27">
        <v>1780451</v>
      </c>
      <c r="H34" s="27">
        <v>1955963</v>
      </c>
    </row>
    <row r="35" spans="2:8" ht="13.5" thickBot="1" x14ac:dyDescent="0.25">
      <c r="B35" s="7" t="s">
        <v>9</v>
      </c>
      <c r="C35" s="27"/>
      <c r="D35" s="27"/>
      <c r="E35" s="27"/>
      <c r="F35" s="27"/>
      <c r="G35" s="27"/>
      <c r="H35" s="27"/>
    </row>
    <row r="36" spans="2:8" ht="13.5" thickBot="1" x14ac:dyDescent="0.25">
      <c r="B36" s="7" t="s">
        <v>10</v>
      </c>
      <c r="C36" s="27"/>
      <c r="D36" s="27"/>
      <c r="E36" s="27"/>
      <c r="F36" s="27"/>
      <c r="G36" s="27"/>
      <c r="H36" s="27"/>
    </row>
    <row r="37" spans="2:8" ht="13.5" thickBot="1" x14ac:dyDescent="0.25">
      <c r="B37" s="6"/>
      <c r="C37" s="27"/>
      <c r="D37" s="27"/>
      <c r="E37" s="27"/>
      <c r="F37" s="27"/>
      <c r="G37" s="27"/>
      <c r="H37" s="27"/>
    </row>
    <row r="38" spans="2:8" s="21" customFormat="1" ht="26.25" thickBot="1" x14ac:dyDescent="0.25">
      <c r="B38" s="24" t="s">
        <v>11</v>
      </c>
      <c r="C38" s="28">
        <f>+C40+C42</f>
        <v>6369000</v>
      </c>
      <c r="D38" s="28">
        <f t="shared" ref="D38:H38" si="6">+D40+D42</f>
        <v>7394000</v>
      </c>
      <c r="E38" s="28">
        <f t="shared" si="6"/>
        <v>2608337</v>
      </c>
      <c r="F38" s="28">
        <f t="shared" si="6"/>
        <v>4780680</v>
      </c>
      <c r="G38" s="28">
        <f t="shared" si="6"/>
        <v>6094270</v>
      </c>
      <c r="H38" s="28">
        <f t="shared" si="6"/>
        <v>7386038</v>
      </c>
    </row>
    <row r="39" spans="2:8" ht="13.5" thickBot="1" x14ac:dyDescent="0.25">
      <c r="B39" s="6" t="s">
        <v>19</v>
      </c>
      <c r="C39" s="27"/>
      <c r="D39" s="27"/>
      <c r="E39" s="27"/>
      <c r="F39" s="27"/>
      <c r="G39" s="27"/>
      <c r="H39" s="27"/>
    </row>
    <row r="40" spans="2:8" ht="13.5" thickBot="1" x14ac:dyDescent="0.25">
      <c r="B40" s="6" t="s">
        <v>55</v>
      </c>
      <c r="C40" s="27">
        <f>+C41</f>
        <v>6369000</v>
      </c>
      <c r="D40" s="27">
        <f t="shared" ref="D40:H40" si="7">+D41</f>
        <v>7394000</v>
      </c>
      <c r="E40" s="27">
        <f t="shared" si="7"/>
        <v>2608337</v>
      </c>
      <c r="F40" s="27">
        <f t="shared" si="7"/>
        <v>4780680</v>
      </c>
      <c r="G40" s="27">
        <f t="shared" si="7"/>
        <v>6094270</v>
      </c>
      <c r="H40" s="27">
        <f t="shared" si="7"/>
        <v>7386038</v>
      </c>
    </row>
    <row r="41" spans="2:8" ht="26.25" thickBot="1" x14ac:dyDescent="0.25">
      <c r="B41" s="6" t="s">
        <v>60</v>
      </c>
      <c r="C41" s="27">
        <v>6369000</v>
      </c>
      <c r="D41" s="27">
        <v>7394000</v>
      </c>
      <c r="E41" s="27">
        <v>2608337</v>
      </c>
      <c r="F41" s="27">
        <v>4780680</v>
      </c>
      <c r="G41" s="27">
        <v>6094270</v>
      </c>
      <c r="H41" s="27">
        <v>7386038</v>
      </c>
    </row>
    <row r="42" spans="2:8" ht="13.5" thickBot="1" x14ac:dyDescent="0.25">
      <c r="B42" s="6" t="s">
        <v>57</v>
      </c>
      <c r="C42" s="27">
        <f>+C43</f>
        <v>0</v>
      </c>
      <c r="D42" s="27">
        <f t="shared" ref="D42:H42" si="8">+D43</f>
        <v>0</v>
      </c>
      <c r="E42" s="27">
        <f t="shared" si="8"/>
        <v>0</v>
      </c>
      <c r="F42" s="27">
        <f t="shared" si="8"/>
        <v>0</v>
      </c>
      <c r="G42" s="27">
        <f t="shared" si="8"/>
        <v>0</v>
      </c>
      <c r="H42" s="27">
        <f t="shared" si="8"/>
        <v>0</v>
      </c>
    </row>
    <row r="43" spans="2:8" ht="64.5" thickBot="1" x14ac:dyDescent="0.25">
      <c r="B43" s="6" t="s">
        <v>61</v>
      </c>
      <c r="C43" s="27"/>
      <c r="D43" s="27"/>
      <c r="E43" s="27"/>
      <c r="F43" s="27"/>
      <c r="G43" s="27"/>
      <c r="H43" s="27"/>
    </row>
    <row r="44" spans="2:8" ht="13.5" thickBot="1" x14ac:dyDescent="0.25">
      <c r="B44" s="6" t="s">
        <v>12</v>
      </c>
      <c r="C44" s="27"/>
      <c r="D44" s="27"/>
      <c r="E44" s="27"/>
      <c r="F44" s="27"/>
      <c r="G44" s="27"/>
      <c r="H44" s="27"/>
    </row>
    <row r="45" spans="2:8" ht="13.5" thickBot="1" x14ac:dyDescent="0.25">
      <c r="B45" s="6"/>
      <c r="C45" s="27"/>
      <c r="D45" s="27"/>
      <c r="E45" s="27"/>
      <c r="F45" s="27"/>
      <c r="G45" s="27"/>
      <c r="H45" s="27"/>
    </row>
    <row r="46" spans="2:8" ht="13.5" thickBot="1" x14ac:dyDescent="0.25">
      <c r="B46" s="24" t="s">
        <v>13</v>
      </c>
      <c r="C46" s="28">
        <f>+C38+C32</f>
        <v>8195700</v>
      </c>
      <c r="D46" s="28">
        <f t="shared" ref="D46:H46" si="9">+D38+D32</f>
        <v>9350700</v>
      </c>
      <c r="E46" s="28">
        <f t="shared" si="9"/>
        <v>3212890</v>
      </c>
      <c r="F46" s="28">
        <f t="shared" si="9"/>
        <v>5951674</v>
      </c>
      <c r="G46" s="28">
        <f t="shared" si="9"/>
        <v>7874721</v>
      </c>
      <c r="H46" s="28">
        <f t="shared" si="9"/>
        <v>9342001</v>
      </c>
    </row>
    <row r="47" spans="2:8" ht="13.5" thickBot="1" x14ac:dyDescent="0.25">
      <c r="B47" s="6"/>
      <c r="C47" s="27"/>
      <c r="D47" s="27"/>
      <c r="E47" s="27"/>
      <c r="F47" s="27"/>
      <c r="G47" s="27"/>
      <c r="H47" s="27"/>
    </row>
    <row r="48" spans="2:8" ht="13.5" thickBot="1" x14ac:dyDescent="0.25">
      <c r="B48" s="6" t="s">
        <v>14</v>
      </c>
      <c r="C48" s="29">
        <v>65</v>
      </c>
      <c r="D48" s="29">
        <v>65</v>
      </c>
      <c r="E48" s="29">
        <v>60</v>
      </c>
      <c r="F48" s="29">
        <v>62</v>
      </c>
      <c r="G48" s="29">
        <v>63</v>
      </c>
      <c r="H48" s="29">
        <v>62</v>
      </c>
    </row>
    <row r="49" spans="2:8" ht="16.5" thickBot="1" x14ac:dyDescent="0.25">
      <c r="B49" s="8"/>
    </row>
    <row r="50" spans="2:8" ht="13.5" thickBot="1" x14ac:dyDescent="0.25">
      <c r="B50" s="42" t="s">
        <v>51</v>
      </c>
      <c r="C50" s="43"/>
      <c r="D50" s="43"/>
      <c r="E50" s="43"/>
      <c r="F50" s="43"/>
      <c r="G50" s="43"/>
      <c r="H50" s="44"/>
    </row>
    <row r="51" spans="2:8" ht="12.75" customHeight="1" x14ac:dyDescent="0.2">
      <c r="B51" s="25" t="s">
        <v>2</v>
      </c>
      <c r="C51" s="31" t="s">
        <v>26</v>
      </c>
      <c r="D51" s="38" t="s">
        <v>27</v>
      </c>
      <c r="E51" s="11" t="s">
        <v>4</v>
      </c>
      <c r="F51" s="11" t="s">
        <v>4</v>
      </c>
      <c r="G51" s="11" t="s">
        <v>4</v>
      </c>
      <c r="H51" s="11" t="s">
        <v>4</v>
      </c>
    </row>
    <row r="52" spans="2:8" x14ac:dyDescent="0.2">
      <c r="B52" s="25" t="s">
        <v>3</v>
      </c>
      <c r="C52" s="32"/>
      <c r="D52" s="39"/>
      <c r="E52" s="4" t="s">
        <v>5</v>
      </c>
      <c r="F52" s="4" t="s">
        <v>5</v>
      </c>
      <c r="G52" s="4" t="s">
        <v>5</v>
      </c>
      <c r="H52" s="4" t="s">
        <v>5</v>
      </c>
    </row>
    <row r="53" spans="2:8" ht="41.25" customHeight="1" thickBot="1" x14ac:dyDescent="0.25">
      <c r="B53" s="3"/>
      <c r="C53" s="33"/>
      <c r="D53" s="40"/>
      <c r="E53" s="18" t="s">
        <v>28</v>
      </c>
      <c r="F53" s="5" t="s">
        <v>29</v>
      </c>
      <c r="G53" s="5" t="s">
        <v>30</v>
      </c>
      <c r="H53" s="5" t="s">
        <v>31</v>
      </c>
    </row>
    <row r="54" spans="2:8" ht="13.5" thickBot="1" x14ac:dyDescent="0.25">
      <c r="B54" s="24" t="s">
        <v>6</v>
      </c>
      <c r="C54" s="28">
        <f>+C56+C57+C58</f>
        <v>1896700</v>
      </c>
      <c r="D54" s="28">
        <f t="shared" ref="D54:H54" si="10">+D56+D57+D58</f>
        <v>2026700</v>
      </c>
      <c r="E54" s="28">
        <f t="shared" si="10"/>
        <v>311954</v>
      </c>
      <c r="F54" s="28">
        <f t="shared" si="10"/>
        <v>580430</v>
      </c>
      <c r="G54" s="28">
        <f t="shared" si="10"/>
        <v>843252</v>
      </c>
      <c r="H54" s="28">
        <f t="shared" si="10"/>
        <v>2025999</v>
      </c>
    </row>
    <row r="55" spans="2:8" ht="13.5" thickBot="1" x14ac:dyDescent="0.25">
      <c r="B55" s="6" t="s">
        <v>7</v>
      </c>
      <c r="C55" s="27"/>
      <c r="D55" s="27"/>
      <c r="E55" s="27"/>
      <c r="F55" s="27"/>
      <c r="G55" s="27"/>
      <c r="H55" s="27"/>
    </row>
    <row r="56" spans="2:8" ht="13.5" thickBot="1" x14ac:dyDescent="0.25">
      <c r="B56" s="7" t="s">
        <v>8</v>
      </c>
      <c r="C56" s="27">
        <v>1896700</v>
      </c>
      <c r="D56" s="27">
        <v>2026700</v>
      </c>
      <c r="E56" s="27">
        <v>311954</v>
      </c>
      <c r="F56" s="27">
        <v>580430</v>
      </c>
      <c r="G56" s="27">
        <v>843252</v>
      </c>
      <c r="H56" s="27">
        <v>2025999</v>
      </c>
    </row>
    <row r="57" spans="2:8" ht="13.5" thickBot="1" x14ac:dyDescent="0.25">
      <c r="B57" s="7" t="s">
        <v>9</v>
      </c>
      <c r="C57" s="27"/>
      <c r="D57" s="27"/>
      <c r="E57" s="27"/>
      <c r="F57" s="27"/>
      <c r="G57" s="27"/>
      <c r="H57" s="27"/>
    </row>
    <row r="58" spans="2:8" ht="13.5" thickBot="1" x14ac:dyDescent="0.25">
      <c r="B58" s="7" t="s">
        <v>10</v>
      </c>
      <c r="C58" s="27"/>
      <c r="D58" s="27"/>
      <c r="E58" s="27"/>
      <c r="F58" s="27"/>
      <c r="G58" s="27"/>
      <c r="H58" s="27"/>
    </row>
    <row r="59" spans="2:8" ht="13.5" thickBot="1" x14ac:dyDescent="0.25">
      <c r="B59" s="6"/>
      <c r="C59" s="27"/>
      <c r="D59" s="27"/>
      <c r="E59" s="27"/>
      <c r="F59" s="27"/>
      <c r="G59" s="27"/>
      <c r="H59" s="27"/>
    </row>
    <row r="60" spans="2:8" s="21" customFormat="1" ht="26.25" thickBot="1" x14ac:dyDescent="0.25">
      <c r="B60" s="24" t="s">
        <v>11</v>
      </c>
      <c r="C60" s="28">
        <f>+SUM(C61:C64)</f>
        <v>0</v>
      </c>
      <c r="D60" s="28">
        <f t="shared" ref="D60:H60" si="11">+SUM(D61:D64)</f>
        <v>0</v>
      </c>
      <c r="E60" s="28">
        <f t="shared" si="11"/>
        <v>0</v>
      </c>
      <c r="F60" s="28">
        <f t="shared" si="11"/>
        <v>0</v>
      </c>
      <c r="G60" s="28">
        <f t="shared" si="11"/>
        <v>0</v>
      </c>
      <c r="H60" s="28">
        <f t="shared" si="11"/>
        <v>0</v>
      </c>
    </row>
    <row r="61" spans="2:8" ht="13.5" thickBot="1" x14ac:dyDescent="0.25">
      <c r="B61" s="6" t="s">
        <v>19</v>
      </c>
      <c r="C61" s="27"/>
      <c r="D61" s="27"/>
      <c r="E61" s="27"/>
      <c r="F61" s="27"/>
      <c r="G61" s="27"/>
      <c r="H61" s="27"/>
    </row>
    <row r="62" spans="2:8" ht="13.5" thickBot="1" x14ac:dyDescent="0.25">
      <c r="B62" s="6" t="s">
        <v>55</v>
      </c>
      <c r="C62" s="27"/>
      <c r="D62" s="27"/>
      <c r="E62" s="27"/>
      <c r="F62" s="27"/>
      <c r="G62" s="27"/>
      <c r="H62" s="27"/>
    </row>
    <row r="63" spans="2:8" ht="13.5" thickBot="1" x14ac:dyDescent="0.25">
      <c r="B63" s="6" t="s">
        <v>57</v>
      </c>
      <c r="C63" s="27"/>
      <c r="D63" s="27"/>
      <c r="E63" s="27"/>
      <c r="F63" s="27"/>
      <c r="G63" s="27"/>
      <c r="H63" s="27"/>
    </row>
    <row r="64" spans="2:8" ht="13.5" thickBot="1" x14ac:dyDescent="0.25">
      <c r="B64" s="6"/>
      <c r="C64" s="27"/>
      <c r="D64" s="27"/>
      <c r="E64" s="27"/>
      <c r="F64" s="27"/>
      <c r="G64" s="27"/>
      <c r="H64" s="27"/>
    </row>
    <row r="65" spans="2:8" ht="13.5" thickBot="1" x14ac:dyDescent="0.25">
      <c r="B65" s="24" t="s">
        <v>13</v>
      </c>
      <c r="C65" s="28">
        <f>+C60+C54</f>
        <v>1896700</v>
      </c>
      <c r="D65" s="28">
        <f t="shared" ref="D65:H65" si="12">+D60+D54</f>
        <v>2026700</v>
      </c>
      <c r="E65" s="28">
        <f t="shared" si="12"/>
        <v>311954</v>
      </c>
      <c r="F65" s="28">
        <f t="shared" si="12"/>
        <v>580430</v>
      </c>
      <c r="G65" s="28">
        <f t="shared" si="12"/>
        <v>843252</v>
      </c>
      <c r="H65" s="28">
        <f t="shared" si="12"/>
        <v>2025999</v>
      </c>
    </row>
    <row r="66" spans="2:8" ht="13.5" thickBot="1" x14ac:dyDescent="0.25">
      <c r="B66" s="6"/>
      <c r="C66" s="27"/>
      <c r="D66" s="27"/>
      <c r="E66" s="27"/>
      <c r="F66" s="27"/>
      <c r="G66" s="27"/>
      <c r="H66" s="27"/>
    </row>
    <row r="67" spans="2:8" ht="13.5" thickBot="1" x14ac:dyDescent="0.25">
      <c r="B67" s="6" t="s">
        <v>14</v>
      </c>
      <c r="C67" s="29">
        <v>64</v>
      </c>
      <c r="D67" s="29">
        <v>64</v>
      </c>
      <c r="E67" s="29">
        <v>61</v>
      </c>
      <c r="F67" s="29">
        <v>61</v>
      </c>
      <c r="G67" s="29">
        <v>61</v>
      </c>
      <c r="H67" s="29">
        <v>62</v>
      </c>
    </row>
    <row r="68" spans="2:8" ht="16.5" thickBot="1" x14ac:dyDescent="0.25">
      <c r="B68" s="8"/>
    </row>
    <row r="69" spans="2:8" ht="13.5" thickBot="1" x14ac:dyDescent="0.25">
      <c r="B69" s="42" t="s">
        <v>52</v>
      </c>
      <c r="C69" s="43"/>
      <c r="D69" s="43"/>
      <c r="E69" s="43"/>
      <c r="F69" s="43"/>
      <c r="G69" s="43"/>
      <c r="H69" s="44"/>
    </row>
    <row r="70" spans="2:8" ht="12.75" customHeight="1" x14ac:dyDescent="0.2">
      <c r="B70" s="25" t="s">
        <v>2</v>
      </c>
      <c r="C70" s="31" t="s">
        <v>26</v>
      </c>
      <c r="D70" s="38" t="s">
        <v>27</v>
      </c>
      <c r="E70" s="11" t="s">
        <v>4</v>
      </c>
      <c r="F70" s="11" t="s">
        <v>4</v>
      </c>
      <c r="G70" s="11" t="s">
        <v>4</v>
      </c>
      <c r="H70" s="11" t="s">
        <v>4</v>
      </c>
    </row>
    <row r="71" spans="2:8" x14ac:dyDescent="0.2">
      <c r="B71" s="25" t="s">
        <v>3</v>
      </c>
      <c r="C71" s="32"/>
      <c r="D71" s="39"/>
      <c r="E71" s="4" t="s">
        <v>5</v>
      </c>
      <c r="F71" s="4" t="s">
        <v>5</v>
      </c>
      <c r="G71" s="4" t="s">
        <v>5</v>
      </c>
      <c r="H71" s="4" t="s">
        <v>5</v>
      </c>
    </row>
    <row r="72" spans="2:8" ht="41.25" customHeight="1" thickBot="1" x14ac:dyDescent="0.25">
      <c r="B72" s="3"/>
      <c r="C72" s="33"/>
      <c r="D72" s="40"/>
      <c r="E72" s="18" t="s">
        <v>28</v>
      </c>
      <c r="F72" s="5" t="s">
        <v>29</v>
      </c>
      <c r="G72" s="5" t="s">
        <v>30</v>
      </c>
      <c r="H72" s="5" t="s">
        <v>31</v>
      </c>
    </row>
    <row r="73" spans="2:8" ht="13.5" thickBot="1" x14ac:dyDescent="0.25">
      <c r="B73" s="24" t="s">
        <v>6</v>
      </c>
      <c r="C73" s="28">
        <f>+C75+C76+C77</f>
        <v>8816200</v>
      </c>
      <c r="D73" s="28">
        <f t="shared" ref="D73:H73" si="13">+D75+D76+D77</f>
        <v>9236200</v>
      </c>
      <c r="E73" s="28">
        <f t="shared" si="13"/>
        <v>2544920</v>
      </c>
      <c r="F73" s="28">
        <f t="shared" si="13"/>
        <v>4932651</v>
      </c>
      <c r="G73" s="28">
        <f t="shared" si="13"/>
        <v>7252197</v>
      </c>
      <c r="H73" s="28">
        <f t="shared" si="13"/>
        <v>9235540</v>
      </c>
    </row>
    <row r="74" spans="2:8" ht="13.5" thickBot="1" x14ac:dyDescent="0.25">
      <c r="B74" s="6" t="s">
        <v>7</v>
      </c>
      <c r="C74" s="27"/>
      <c r="D74" s="27"/>
      <c r="E74" s="27"/>
      <c r="F74" s="27"/>
      <c r="G74" s="27"/>
      <c r="H74" s="27"/>
    </row>
    <row r="75" spans="2:8" ht="13.5" thickBot="1" x14ac:dyDescent="0.25">
      <c r="B75" s="7" t="s">
        <v>8</v>
      </c>
      <c r="C75" s="27">
        <v>8816200</v>
      </c>
      <c r="D75" s="27">
        <v>9236200</v>
      </c>
      <c r="E75" s="27">
        <v>2544920</v>
      </c>
      <c r="F75" s="27">
        <v>4932651</v>
      </c>
      <c r="G75" s="27">
        <v>7252197</v>
      </c>
      <c r="H75" s="27">
        <v>9235540</v>
      </c>
    </row>
    <row r="76" spans="2:8" ht="13.5" thickBot="1" x14ac:dyDescent="0.25">
      <c r="B76" s="7" t="s">
        <v>9</v>
      </c>
      <c r="C76" s="27"/>
      <c r="D76" s="27"/>
      <c r="E76" s="27"/>
      <c r="F76" s="27"/>
      <c r="G76" s="27"/>
      <c r="H76" s="27"/>
    </row>
    <row r="77" spans="2:8" ht="13.5" thickBot="1" x14ac:dyDescent="0.25">
      <c r="B77" s="7" t="s">
        <v>10</v>
      </c>
      <c r="C77" s="27"/>
      <c r="D77" s="27"/>
      <c r="E77" s="27"/>
      <c r="F77" s="27"/>
      <c r="G77" s="27"/>
      <c r="H77" s="27"/>
    </row>
    <row r="78" spans="2:8" ht="13.5" thickBot="1" x14ac:dyDescent="0.25">
      <c r="B78" s="6"/>
      <c r="C78" s="27"/>
      <c r="D78" s="27"/>
      <c r="E78" s="27"/>
      <c r="F78" s="27"/>
      <c r="G78" s="27"/>
      <c r="H78" s="27"/>
    </row>
    <row r="79" spans="2:8" s="21" customFormat="1" ht="26.25" thickBot="1" x14ac:dyDescent="0.25">
      <c r="B79" s="24" t="s">
        <v>11</v>
      </c>
      <c r="C79" s="28">
        <f>+C81+C83</f>
        <v>446002800</v>
      </c>
      <c r="D79" s="28">
        <f t="shared" ref="D79:H79" si="14">+D81+D83</f>
        <v>889736756</v>
      </c>
      <c r="E79" s="28">
        <f t="shared" si="14"/>
        <v>121022804</v>
      </c>
      <c r="F79" s="28">
        <f t="shared" si="14"/>
        <v>320146180</v>
      </c>
      <c r="G79" s="28">
        <f t="shared" si="14"/>
        <v>687606856</v>
      </c>
      <c r="H79" s="28">
        <f t="shared" si="14"/>
        <v>880324020</v>
      </c>
    </row>
    <row r="80" spans="2:8" ht="13.5" thickBot="1" x14ac:dyDescent="0.25">
      <c r="B80" s="6" t="s">
        <v>19</v>
      </c>
      <c r="C80" s="27"/>
      <c r="D80" s="27"/>
      <c r="E80" s="27"/>
      <c r="F80" s="27"/>
      <c r="G80" s="27"/>
      <c r="H80" s="27"/>
    </row>
    <row r="81" spans="2:8" ht="13.5" thickBot="1" x14ac:dyDescent="0.25">
      <c r="B81" s="6" t="s">
        <v>55</v>
      </c>
      <c r="C81" s="27">
        <f>+C82</f>
        <v>443981000</v>
      </c>
      <c r="D81" s="27">
        <f t="shared" ref="D81:H81" si="15">+D82</f>
        <v>884369117</v>
      </c>
      <c r="E81" s="27">
        <f t="shared" si="15"/>
        <v>120574935</v>
      </c>
      <c r="F81" s="27">
        <f t="shared" si="15"/>
        <v>319270902</v>
      </c>
      <c r="G81" s="27">
        <f t="shared" si="15"/>
        <v>685505224</v>
      </c>
      <c r="H81" s="27">
        <f t="shared" si="15"/>
        <v>875501641</v>
      </c>
    </row>
    <row r="82" spans="2:8" ht="39" thickBot="1" x14ac:dyDescent="0.25">
      <c r="B82" s="6" t="s">
        <v>62</v>
      </c>
      <c r="C82" s="27">
        <v>443981000</v>
      </c>
      <c r="D82" s="27">
        <v>884369117</v>
      </c>
      <c r="E82" s="27">
        <v>120574935</v>
      </c>
      <c r="F82" s="27">
        <v>319270902</v>
      </c>
      <c r="G82" s="27">
        <v>685505224</v>
      </c>
      <c r="H82" s="27">
        <v>875501641</v>
      </c>
    </row>
    <row r="83" spans="2:8" ht="13.5" thickBot="1" x14ac:dyDescent="0.25">
      <c r="B83" s="6" t="s">
        <v>57</v>
      </c>
      <c r="C83" s="27">
        <f>+C84</f>
        <v>2021800</v>
      </c>
      <c r="D83" s="27">
        <f t="shared" ref="D83:H83" si="16">+D84</f>
        <v>5367639</v>
      </c>
      <c r="E83" s="27">
        <f t="shared" si="16"/>
        <v>447869</v>
      </c>
      <c r="F83" s="27">
        <f t="shared" si="16"/>
        <v>875278</v>
      </c>
      <c r="G83" s="27">
        <f t="shared" si="16"/>
        <v>2101632</v>
      </c>
      <c r="H83" s="27">
        <f t="shared" si="16"/>
        <v>4822379</v>
      </c>
    </row>
    <row r="84" spans="2:8" ht="64.5" thickBot="1" x14ac:dyDescent="0.25">
      <c r="B84" s="6" t="s">
        <v>63</v>
      </c>
      <c r="C84" s="27">
        <v>2021800</v>
      </c>
      <c r="D84" s="27">
        <v>5367639</v>
      </c>
      <c r="E84" s="27">
        <v>447869</v>
      </c>
      <c r="F84" s="27">
        <v>875278</v>
      </c>
      <c r="G84" s="27">
        <v>2101632</v>
      </c>
      <c r="H84" s="27">
        <v>4822379</v>
      </c>
    </row>
    <row r="85" spans="2:8" ht="13.5" thickBot="1" x14ac:dyDescent="0.25">
      <c r="B85" s="6"/>
      <c r="C85" s="27"/>
      <c r="D85" s="27"/>
      <c r="E85" s="27"/>
      <c r="F85" s="27"/>
      <c r="G85" s="27"/>
      <c r="H85" s="27"/>
    </row>
    <row r="86" spans="2:8" ht="13.5" thickBot="1" x14ac:dyDescent="0.25">
      <c r="B86" s="24" t="s">
        <v>13</v>
      </c>
      <c r="C86" s="28">
        <f t="shared" ref="C86:H86" si="17">+C79+C73</f>
        <v>454819000</v>
      </c>
      <c r="D86" s="28">
        <f t="shared" si="17"/>
        <v>898972956</v>
      </c>
      <c r="E86" s="28">
        <f t="shared" si="17"/>
        <v>123567724</v>
      </c>
      <c r="F86" s="28">
        <f t="shared" si="17"/>
        <v>325078831</v>
      </c>
      <c r="G86" s="28">
        <f t="shared" si="17"/>
        <v>694859053</v>
      </c>
      <c r="H86" s="28">
        <f t="shared" si="17"/>
        <v>889559560</v>
      </c>
    </row>
    <row r="87" spans="2:8" ht="13.5" thickBot="1" x14ac:dyDescent="0.25">
      <c r="B87" s="6"/>
      <c r="C87" s="27"/>
      <c r="D87" s="27"/>
      <c r="E87" s="27"/>
      <c r="F87" s="27"/>
      <c r="G87" s="27"/>
      <c r="H87" s="27"/>
    </row>
    <row r="88" spans="2:8" ht="13.5" thickBot="1" x14ac:dyDescent="0.25">
      <c r="B88" s="6" t="s">
        <v>14</v>
      </c>
      <c r="C88" s="29">
        <v>326</v>
      </c>
      <c r="D88" s="29">
        <v>326</v>
      </c>
      <c r="E88" s="29">
        <v>314</v>
      </c>
      <c r="F88" s="29">
        <v>312</v>
      </c>
      <c r="G88" s="29">
        <v>308</v>
      </c>
      <c r="H88" s="29">
        <v>307</v>
      </c>
    </row>
    <row r="89" spans="2:8" ht="16.5" thickBot="1" x14ac:dyDescent="0.25">
      <c r="B89" s="8"/>
    </row>
    <row r="90" spans="2:8" ht="13.5" thickBot="1" x14ac:dyDescent="0.25">
      <c r="B90" s="42" t="s">
        <v>53</v>
      </c>
      <c r="C90" s="43"/>
      <c r="D90" s="43"/>
      <c r="E90" s="43"/>
      <c r="F90" s="43"/>
      <c r="G90" s="43"/>
      <c r="H90" s="44"/>
    </row>
    <row r="91" spans="2:8" ht="12.75" customHeight="1" x14ac:dyDescent="0.2">
      <c r="B91" s="25" t="s">
        <v>2</v>
      </c>
      <c r="C91" s="31" t="s">
        <v>26</v>
      </c>
      <c r="D91" s="38" t="s">
        <v>27</v>
      </c>
      <c r="E91" s="11" t="s">
        <v>4</v>
      </c>
      <c r="F91" s="11" t="s">
        <v>4</v>
      </c>
      <c r="G91" s="11" t="s">
        <v>4</v>
      </c>
      <c r="H91" s="11" t="s">
        <v>4</v>
      </c>
    </row>
    <row r="92" spans="2:8" x14ac:dyDescent="0.2">
      <c r="B92" s="25" t="s">
        <v>3</v>
      </c>
      <c r="C92" s="32"/>
      <c r="D92" s="39"/>
      <c r="E92" s="4" t="s">
        <v>5</v>
      </c>
      <c r="F92" s="4" t="s">
        <v>5</v>
      </c>
      <c r="G92" s="4" t="s">
        <v>5</v>
      </c>
      <c r="H92" s="4" t="s">
        <v>5</v>
      </c>
    </row>
    <row r="93" spans="2:8" ht="41.25" customHeight="1" thickBot="1" x14ac:dyDescent="0.25">
      <c r="B93" s="3"/>
      <c r="C93" s="33"/>
      <c r="D93" s="40"/>
      <c r="E93" s="18" t="s">
        <v>28</v>
      </c>
      <c r="F93" s="5" t="s">
        <v>29</v>
      </c>
      <c r="G93" s="5" t="s">
        <v>30</v>
      </c>
      <c r="H93" s="5" t="s">
        <v>31</v>
      </c>
    </row>
    <row r="94" spans="2:8" ht="13.5" thickBot="1" x14ac:dyDescent="0.25">
      <c r="B94" s="24" t="s">
        <v>6</v>
      </c>
      <c r="C94" s="28">
        <f>+C96+C97+C98</f>
        <v>393600</v>
      </c>
      <c r="D94" s="28">
        <f t="shared" ref="D94:H94" si="18">+D96+D97+D98</f>
        <v>393600</v>
      </c>
      <c r="E94" s="28">
        <f t="shared" si="18"/>
        <v>99465</v>
      </c>
      <c r="F94" s="28">
        <f t="shared" si="18"/>
        <v>202697</v>
      </c>
      <c r="G94" s="28">
        <f t="shared" si="18"/>
        <v>309115</v>
      </c>
      <c r="H94" s="28">
        <f t="shared" si="18"/>
        <v>392982</v>
      </c>
    </row>
    <row r="95" spans="2:8" ht="13.5" thickBot="1" x14ac:dyDescent="0.25">
      <c r="B95" s="6" t="s">
        <v>7</v>
      </c>
      <c r="C95" s="27"/>
      <c r="D95" s="27"/>
      <c r="E95" s="27"/>
      <c r="F95" s="27"/>
      <c r="G95" s="27"/>
      <c r="H95" s="27"/>
    </row>
    <row r="96" spans="2:8" ht="13.5" thickBot="1" x14ac:dyDescent="0.25">
      <c r="B96" s="7" t="s">
        <v>8</v>
      </c>
      <c r="C96" s="27">
        <v>393600</v>
      </c>
      <c r="D96" s="27">
        <v>393600</v>
      </c>
      <c r="E96" s="27">
        <v>99465</v>
      </c>
      <c r="F96" s="27">
        <v>202697</v>
      </c>
      <c r="G96" s="27">
        <v>309115</v>
      </c>
      <c r="H96" s="27">
        <v>392982</v>
      </c>
    </row>
    <row r="97" spans="2:8" ht="13.5" thickBot="1" x14ac:dyDescent="0.25">
      <c r="B97" s="7" t="s">
        <v>9</v>
      </c>
      <c r="C97" s="27"/>
      <c r="D97" s="27"/>
      <c r="E97" s="27"/>
      <c r="F97" s="27"/>
      <c r="G97" s="27"/>
      <c r="H97" s="27"/>
    </row>
    <row r="98" spans="2:8" ht="13.5" thickBot="1" x14ac:dyDescent="0.25">
      <c r="B98" s="7" t="s">
        <v>10</v>
      </c>
      <c r="C98" s="27"/>
      <c r="D98" s="27"/>
      <c r="E98" s="27"/>
      <c r="F98" s="27"/>
      <c r="G98" s="27"/>
      <c r="H98" s="27"/>
    </row>
    <row r="99" spans="2:8" ht="13.5" thickBot="1" x14ac:dyDescent="0.25">
      <c r="B99" s="6"/>
      <c r="C99" s="27"/>
      <c r="D99" s="27"/>
      <c r="E99" s="27"/>
      <c r="F99" s="27"/>
      <c r="G99" s="27"/>
      <c r="H99" s="27"/>
    </row>
    <row r="100" spans="2:8" s="21" customFormat="1" ht="26.25" thickBot="1" x14ac:dyDescent="0.25">
      <c r="B100" s="24" t="s">
        <v>11</v>
      </c>
      <c r="C100" s="28">
        <f>+C102+C103</f>
        <v>0</v>
      </c>
      <c r="D100" s="28">
        <f t="shared" ref="D100:H100" si="19">+D102+D103</f>
        <v>800000</v>
      </c>
      <c r="E100" s="28">
        <f t="shared" si="19"/>
        <v>0</v>
      </c>
      <c r="F100" s="28">
        <f t="shared" si="19"/>
        <v>0</v>
      </c>
      <c r="G100" s="28">
        <f t="shared" si="19"/>
        <v>0</v>
      </c>
      <c r="H100" s="28">
        <f t="shared" si="19"/>
        <v>0</v>
      </c>
    </row>
    <row r="101" spans="2:8" ht="13.5" thickBot="1" x14ac:dyDescent="0.25">
      <c r="B101" s="6" t="s">
        <v>19</v>
      </c>
      <c r="C101" s="27"/>
      <c r="D101" s="27"/>
      <c r="E101" s="27"/>
      <c r="F101" s="27"/>
      <c r="G101" s="27"/>
      <c r="H101" s="27"/>
    </row>
    <row r="102" spans="2:8" ht="13.5" thickBot="1" x14ac:dyDescent="0.25">
      <c r="B102" s="6" t="s">
        <v>55</v>
      </c>
      <c r="C102" s="27"/>
      <c r="D102" s="27"/>
      <c r="E102" s="27"/>
      <c r="F102" s="27"/>
      <c r="G102" s="27"/>
      <c r="H102" s="27"/>
    </row>
    <row r="103" spans="2:8" ht="13.5" thickBot="1" x14ac:dyDescent="0.25">
      <c r="B103" s="6" t="s">
        <v>57</v>
      </c>
      <c r="C103" s="27">
        <f>+C104</f>
        <v>0</v>
      </c>
      <c r="D103" s="27">
        <f t="shared" ref="D103:H103" si="20">+D104</f>
        <v>800000</v>
      </c>
      <c r="E103" s="27">
        <f t="shared" si="20"/>
        <v>0</v>
      </c>
      <c r="F103" s="27">
        <f t="shared" si="20"/>
        <v>0</v>
      </c>
      <c r="G103" s="27">
        <f t="shared" si="20"/>
        <v>0</v>
      </c>
      <c r="H103" s="27">
        <f t="shared" si="20"/>
        <v>0</v>
      </c>
    </row>
    <row r="104" spans="2:8" ht="26.25" thickBot="1" x14ac:dyDescent="0.25">
      <c r="B104" s="6" t="s">
        <v>64</v>
      </c>
      <c r="C104" s="27"/>
      <c r="D104" s="27">
        <v>800000</v>
      </c>
      <c r="E104" s="27"/>
      <c r="F104" s="27"/>
      <c r="G104" s="27"/>
      <c r="H104" s="27"/>
    </row>
    <row r="105" spans="2:8" ht="13.5" thickBot="1" x14ac:dyDescent="0.25">
      <c r="B105" s="6"/>
      <c r="C105" s="27"/>
      <c r="D105" s="27"/>
      <c r="E105" s="27"/>
      <c r="F105" s="27"/>
      <c r="G105" s="27"/>
      <c r="H105" s="27"/>
    </row>
    <row r="106" spans="2:8" ht="13.5" thickBot="1" x14ac:dyDescent="0.25">
      <c r="B106" s="24" t="s">
        <v>13</v>
      </c>
      <c r="C106" s="28">
        <f t="shared" ref="C106:H106" si="21">+C100+C94</f>
        <v>393600</v>
      </c>
      <c r="D106" s="28">
        <f t="shared" si="21"/>
        <v>1193600</v>
      </c>
      <c r="E106" s="28">
        <f t="shared" si="21"/>
        <v>99465</v>
      </c>
      <c r="F106" s="28">
        <f t="shared" si="21"/>
        <v>202697</v>
      </c>
      <c r="G106" s="28">
        <f t="shared" si="21"/>
        <v>309115</v>
      </c>
      <c r="H106" s="28">
        <f t="shared" si="21"/>
        <v>392982</v>
      </c>
    </row>
    <row r="107" spans="2:8" ht="13.5" thickBot="1" x14ac:dyDescent="0.25">
      <c r="B107" s="6"/>
      <c r="C107" s="27"/>
      <c r="D107" s="27"/>
      <c r="E107" s="27"/>
      <c r="F107" s="27"/>
      <c r="G107" s="27"/>
      <c r="H107" s="27"/>
    </row>
    <row r="108" spans="2:8" ht="13.5" thickBot="1" x14ac:dyDescent="0.25">
      <c r="B108" s="6" t="s">
        <v>14</v>
      </c>
      <c r="C108" s="29">
        <v>23</v>
      </c>
      <c r="D108" s="29">
        <v>23</v>
      </c>
      <c r="E108" s="29">
        <v>20</v>
      </c>
      <c r="F108" s="29">
        <v>20</v>
      </c>
      <c r="G108" s="29">
        <v>18</v>
      </c>
      <c r="H108" s="29">
        <v>17</v>
      </c>
    </row>
    <row r="109" spans="2:8" ht="16.5" thickBot="1" x14ac:dyDescent="0.25">
      <c r="B109" s="8"/>
    </row>
    <row r="110" spans="2:8" ht="13.5" thickBot="1" x14ac:dyDescent="0.25">
      <c r="B110" s="42" t="s">
        <v>54</v>
      </c>
      <c r="C110" s="43"/>
      <c r="D110" s="43"/>
      <c r="E110" s="43"/>
      <c r="F110" s="43"/>
      <c r="G110" s="43"/>
      <c r="H110" s="44"/>
    </row>
    <row r="111" spans="2:8" ht="12.75" customHeight="1" x14ac:dyDescent="0.2">
      <c r="B111" s="25" t="s">
        <v>2</v>
      </c>
      <c r="C111" s="31" t="s">
        <v>26</v>
      </c>
      <c r="D111" s="38" t="s">
        <v>27</v>
      </c>
      <c r="E111" s="11" t="s">
        <v>4</v>
      </c>
      <c r="F111" s="11" t="s">
        <v>4</v>
      </c>
      <c r="G111" s="11" t="s">
        <v>4</v>
      </c>
      <c r="H111" s="11" t="s">
        <v>4</v>
      </c>
    </row>
    <row r="112" spans="2:8" x14ac:dyDescent="0.2">
      <c r="B112" s="25" t="s">
        <v>3</v>
      </c>
      <c r="C112" s="32"/>
      <c r="D112" s="39"/>
      <c r="E112" s="4" t="s">
        <v>5</v>
      </c>
      <c r="F112" s="4" t="s">
        <v>5</v>
      </c>
      <c r="G112" s="4" t="s">
        <v>5</v>
      </c>
      <c r="H112" s="4" t="s">
        <v>5</v>
      </c>
    </row>
    <row r="113" spans="2:8" ht="41.25" customHeight="1" thickBot="1" x14ac:dyDescent="0.25">
      <c r="B113" s="3"/>
      <c r="C113" s="33"/>
      <c r="D113" s="40"/>
      <c r="E113" s="18" t="s">
        <v>28</v>
      </c>
      <c r="F113" s="5" t="s">
        <v>29</v>
      </c>
      <c r="G113" s="5" t="s">
        <v>30</v>
      </c>
      <c r="H113" s="5" t="s">
        <v>31</v>
      </c>
    </row>
    <row r="114" spans="2:8" ht="13.5" thickBot="1" x14ac:dyDescent="0.25">
      <c r="B114" s="24" t="s">
        <v>6</v>
      </c>
      <c r="C114" s="28">
        <f>+C116+C117+C118</f>
        <v>33937000</v>
      </c>
      <c r="D114" s="28">
        <f t="shared" ref="D114:H114" si="22">+D116+D117+D118</f>
        <v>33937000</v>
      </c>
      <c r="E114" s="28">
        <f t="shared" si="22"/>
        <v>6453509</v>
      </c>
      <c r="F114" s="28">
        <f t="shared" si="22"/>
        <v>14668160</v>
      </c>
      <c r="G114" s="28">
        <f t="shared" si="22"/>
        <v>21756779</v>
      </c>
      <c r="H114" s="28">
        <f t="shared" si="22"/>
        <v>33561169</v>
      </c>
    </row>
    <row r="115" spans="2:8" ht="13.5" thickBot="1" x14ac:dyDescent="0.25">
      <c r="B115" s="6" t="s">
        <v>7</v>
      </c>
      <c r="C115" s="27"/>
      <c r="D115" s="27"/>
      <c r="E115" s="27"/>
      <c r="F115" s="27"/>
      <c r="G115" s="27"/>
      <c r="H115" s="27"/>
    </row>
    <row r="116" spans="2:8" ht="13.5" thickBot="1" x14ac:dyDescent="0.25">
      <c r="B116" s="7" t="s">
        <v>8</v>
      </c>
      <c r="C116" s="27">
        <v>9934000</v>
      </c>
      <c r="D116" s="27">
        <v>10465600</v>
      </c>
      <c r="E116" s="27">
        <v>3179553</v>
      </c>
      <c r="F116" s="27">
        <v>5952625</v>
      </c>
      <c r="G116" s="27">
        <v>8479219</v>
      </c>
      <c r="H116" s="27">
        <v>10459955</v>
      </c>
    </row>
    <row r="117" spans="2:8" ht="13.5" thickBot="1" x14ac:dyDescent="0.25">
      <c r="B117" s="7" t="s">
        <v>9</v>
      </c>
      <c r="C117" s="27">
        <v>16003000</v>
      </c>
      <c r="D117" s="27">
        <v>18771400</v>
      </c>
      <c r="E117" s="27">
        <v>3271059</v>
      </c>
      <c r="F117" s="27">
        <v>8562092</v>
      </c>
      <c r="G117" s="27">
        <v>12750295</v>
      </c>
      <c r="H117" s="27">
        <v>18530742</v>
      </c>
    </row>
    <row r="118" spans="2:8" ht="13.5" thickBot="1" x14ac:dyDescent="0.25">
      <c r="B118" s="7" t="s">
        <v>10</v>
      </c>
      <c r="C118" s="27">
        <v>8000000</v>
      </c>
      <c r="D118" s="27">
        <v>4700000</v>
      </c>
      <c r="E118" s="27">
        <v>2897</v>
      </c>
      <c r="F118" s="27">
        <v>153443</v>
      </c>
      <c r="G118" s="27">
        <v>527265</v>
      </c>
      <c r="H118" s="27">
        <v>4570472</v>
      </c>
    </row>
    <row r="119" spans="2:8" ht="13.5" thickBot="1" x14ac:dyDescent="0.25">
      <c r="B119" s="6"/>
      <c r="C119" s="27"/>
      <c r="D119" s="27"/>
      <c r="E119" s="27"/>
      <c r="F119" s="27"/>
      <c r="G119" s="27"/>
      <c r="H119" s="27"/>
    </row>
    <row r="120" spans="2:8" s="21" customFormat="1" ht="26.25" thickBot="1" x14ac:dyDescent="0.25">
      <c r="B120" s="24" t="s">
        <v>11</v>
      </c>
      <c r="C120" s="28">
        <f>+SUM(C121:C124)</f>
        <v>0</v>
      </c>
      <c r="D120" s="28">
        <f t="shared" ref="D120:H120" si="23">+SUM(D121:D124)</f>
        <v>0</v>
      </c>
      <c r="E120" s="28">
        <f t="shared" si="23"/>
        <v>0</v>
      </c>
      <c r="F120" s="28">
        <f t="shared" si="23"/>
        <v>0</v>
      </c>
      <c r="G120" s="28">
        <f t="shared" si="23"/>
        <v>0</v>
      </c>
      <c r="H120" s="28">
        <f t="shared" si="23"/>
        <v>0</v>
      </c>
    </row>
    <row r="121" spans="2:8" ht="13.5" thickBot="1" x14ac:dyDescent="0.25">
      <c r="B121" s="6" t="s">
        <v>19</v>
      </c>
      <c r="C121" s="27"/>
      <c r="D121" s="27"/>
      <c r="E121" s="27"/>
      <c r="F121" s="27"/>
      <c r="G121" s="27"/>
      <c r="H121" s="27"/>
    </row>
    <row r="122" spans="2:8" ht="13.5" thickBot="1" x14ac:dyDescent="0.25">
      <c r="B122" s="6" t="s">
        <v>55</v>
      </c>
      <c r="C122" s="27"/>
      <c r="D122" s="27"/>
      <c r="E122" s="27"/>
      <c r="F122" s="27"/>
      <c r="G122" s="27"/>
      <c r="H122" s="27"/>
    </row>
    <row r="123" spans="2:8" ht="13.5" thickBot="1" x14ac:dyDescent="0.25">
      <c r="B123" s="6" t="s">
        <v>57</v>
      </c>
      <c r="C123" s="27"/>
      <c r="D123" s="27"/>
      <c r="E123" s="27"/>
      <c r="F123" s="27"/>
      <c r="G123" s="27"/>
      <c r="H123" s="27"/>
    </row>
    <row r="124" spans="2:8" ht="13.5" thickBot="1" x14ac:dyDescent="0.25">
      <c r="B124" s="6"/>
      <c r="C124" s="27"/>
      <c r="D124" s="27"/>
      <c r="E124" s="27"/>
      <c r="F124" s="27"/>
      <c r="G124" s="27"/>
      <c r="H124" s="27"/>
    </row>
    <row r="125" spans="2:8" ht="13.5" thickBot="1" x14ac:dyDescent="0.25">
      <c r="B125" s="24" t="s">
        <v>13</v>
      </c>
      <c r="C125" s="28">
        <f>+C120+C114</f>
        <v>33937000</v>
      </c>
      <c r="D125" s="28">
        <f t="shared" ref="D125:H125" si="24">+D120+D114</f>
        <v>33937000</v>
      </c>
      <c r="E125" s="28">
        <f t="shared" si="24"/>
        <v>6453509</v>
      </c>
      <c r="F125" s="28">
        <f t="shared" si="24"/>
        <v>14668160</v>
      </c>
      <c r="G125" s="28">
        <f t="shared" si="24"/>
        <v>21756779</v>
      </c>
      <c r="H125" s="28">
        <f t="shared" si="24"/>
        <v>33561169</v>
      </c>
    </row>
    <row r="126" spans="2:8" ht="13.5" thickBot="1" x14ac:dyDescent="0.25">
      <c r="B126" s="6"/>
      <c r="C126" s="27"/>
      <c r="D126" s="27"/>
      <c r="E126" s="27"/>
      <c r="F126" s="27"/>
      <c r="G126" s="27"/>
      <c r="H126" s="27"/>
    </row>
    <row r="127" spans="2:8" ht="13.5" thickBot="1" x14ac:dyDescent="0.25">
      <c r="B127" s="6" t="s">
        <v>14</v>
      </c>
      <c r="C127" s="29">
        <v>255</v>
      </c>
      <c r="D127" s="29">
        <v>255</v>
      </c>
      <c r="E127" s="29">
        <v>232</v>
      </c>
      <c r="F127" s="29">
        <v>236</v>
      </c>
      <c r="G127" s="29">
        <v>241</v>
      </c>
      <c r="H127" s="29">
        <v>238</v>
      </c>
    </row>
    <row r="128" spans="2:8" ht="15.75" x14ac:dyDescent="0.2">
      <c r="B128" s="8"/>
    </row>
    <row r="129" spans="2:8" ht="13.5" thickBot="1" x14ac:dyDescent="0.25"/>
    <row r="130" spans="2:8" ht="13.5" thickBot="1" x14ac:dyDescent="0.25">
      <c r="B130" s="42" t="s">
        <v>20</v>
      </c>
      <c r="C130" s="43"/>
      <c r="D130" s="43"/>
      <c r="E130" s="43"/>
      <c r="F130" s="43"/>
      <c r="G130" s="43"/>
      <c r="H130" s="44"/>
    </row>
    <row r="131" spans="2:8" ht="12.75" customHeight="1" x14ac:dyDescent="0.2">
      <c r="B131" s="19" t="s">
        <v>21</v>
      </c>
      <c r="C131" s="31" t="s">
        <v>26</v>
      </c>
      <c r="D131" s="38" t="s">
        <v>27</v>
      </c>
      <c r="E131" s="11" t="s">
        <v>4</v>
      </c>
      <c r="F131" s="11" t="s">
        <v>4</v>
      </c>
      <c r="G131" s="11" t="s">
        <v>4</v>
      </c>
      <c r="H131" s="11" t="s">
        <v>4</v>
      </c>
    </row>
    <row r="132" spans="2:8" x14ac:dyDescent="0.2">
      <c r="B132" s="19" t="s">
        <v>3</v>
      </c>
      <c r="C132" s="32"/>
      <c r="D132" s="39"/>
      <c r="E132" s="4" t="s">
        <v>5</v>
      </c>
      <c r="F132" s="4" t="s">
        <v>5</v>
      </c>
      <c r="G132" s="4" t="s">
        <v>5</v>
      </c>
      <c r="H132" s="4" t="s">
        <v>5</v>
      </c>
    </row>
    <row r="133" spans="2:8" ht="39.75" customHeight="1" thickBot="1" x14ac:dyDescent="0.25">
      <c r="B133" s="3"/>
      <c r="C133" s="33"/>
      <c r="D133" s="40"/>
      <c r="E133" s="18" t="s">
        <v>28</v>
      </c>
      <c r="F133" s="5" t="s">
        <v>29</v>
      </c>
      <c r="G133" s="5" t="s">
        <v>30</v>
      </c>
      <c r="H133" s="5" t="s">
        <v>33</v>
      </c>
    </row>
    <row r="134" spans="2:8" ht="13.5" thickBot="1" x14ac:dyDescent="0.25">
      <c r="B134" s="24" t="s">
        <v>6</v>
      </c>
      <c r="C134" s="28">
        <f>+C136+C137+C138</f>
        <v>68827200</v>
      </c>
      <c r="D134" s="28">
        <f t="shared" ref="D134:H134" si="25">+D136+D137+D138</f>
        <v>70327200</v>
      </c>
      <c r="E134" s="28">
        <f t="shared" si="25"/>
        <v>15739374</v>
      </c>
      <c r="F134" s="28">
        <f t="shared" si="25"/>
        <v>32352793</v>
      </c>
      <c r="G134" s="28">
        <f t="shared" si="25"/>
        <v>47699068</v>
      </c>
      <c r="H134" s="28">
        <f t="shared" si="25"/>
        <v>69947629</v>
      </c>
    </row>
    <row r="135" spans="2:8" ht="13.5" thickBot="1" x14ac:dyDescent="0.25">
      <c r="B135" s="6" t="s">
        <v>7</v>
      </c>
      <c r="C135" s="27"/>
      <c r="D135" s="27"/>
      <c r="E135" s="27"/>
      <c r="F135" s="27"/>
      <c r="G135" s="27"/>
      <c r="H135" s="27"/>
    </row>
    <row r="136" spans="2:8" ht="13.5" thickBot="1" x14ac:dyDescent="0.25">
      <c r="B136" s="7" t="s">
        <v>8</v>
      </c>
      <c r="C136" s="27">
        <f>+C12+C34+C56+C75+C96+C116</f>
        <v>44824200</v>
      </c>
      <c r="D136" s="27">
        <f t="shared" ref="D136:H136" si="26">+D12+D34+D56+D75+D96+D116</f>
        <v>46855800</v>
      </c>
      <c r="E136" s="27">
        <f t="shared" si="26"/>
        <v>12465418</v>
      </c>
      <c r="F136" s="27">
        <f t="shared" si="26"/>
        <v>23637258</v>
      </c>
      <c r="G136" s="27">
        <f t="shared" si="26"/>
        <v>34421508</v>
      </c>
      <c r="H136" s="27">
        <f t="shared" si="26"/>
        <v>46846415</v>
      </c>
    </row>
    <row r="137" spans="2:8" ht="13.5" thickBot="1" x14ac:dyDescent="0.25">
      <c r="B137" s="7" t="s">
        <v>9</v>
      </c>
      <c r="C137" s="27">
        <f t="shared" ref="C137:H138" si="27">+C13+C35+C57+C76+C97+C117</f>
        <v>16003000</v>
      </c>
      <c r="D137" s="27">
        <f t="shared" si="27"/>
        <v>18771400</v>
      </c>
      <c r="E137" s="27">
        <f t="shared" si="27"/>
        <v>3271059</v>
      </c>
      <c r="F137" s="27">
        <f t="shared" si="27"/>
        <v>8562092</v>
      </c>
      <c r="G137" s="27">
        <f t="shared" si="27"/>
        <v>12750295</v>
      </c>
      <c r="H137" s="27">
        <f t="shared" si="27"/>
        <v>18530742</v>
      </c>
    </row>
    <row r="138" spans="2:8" ht="13.5" thickBot="1" x14ac:dyDescent="0.25">
      <c r="B138" s="7" t="s">
        <v>10</v>
      </c>
      <c r="C138" s="27">
        <f t="shared" si="27"/>
        <v>8000000</v>
      </c>
      <c r="D138" s="27">
        <f t="shared" si="27"/>
        <v>4700000</v>
      </c>
      <c r="E138" s="27">
        <f t="shared" si="27"/>
        <v>2897</v>
      </c>
      <c r="F138" s="27">
        <f t="shared" si="27"/>
        <v>153443</v>
      </c>
      <c r="G138" s="27">
        <f t="shared" si="27"/>
        <v>527265</v>
      </c>
      <c r="H138" s="27">
        <f t="shared" si="27"/>
        <v>4570472</v>
      </c>
    </row>
    <row r="139" spans="2:8" ht="13.5" thickBot="1" x14ac:dyDescent="0.25">
      <c r="B139" s="6"/>
      <c r="C139" s="27"/>
      <c r="D139" s="27"/>
      <c r="E139" s="27"/>
      <c r="F139" s="27"/>
      <c r="G139" s="27"/>
      <c r="H139" s="27"/>
    </row>
    <row r="140" spans="2:8" ht="26.25" customHeight="1" thickBot="1" x14ac:dyDescent="0.25">
      <c r="B140" s="24" t="s">
        <v>11</v>
      </c>
      <c r="C140" s="28">
        <f>+C142+C143</f>
        <v>452371800</v>
      </c>
      <c r="D140" s="28">
        <f t="shared" ref="D140:H140" si="28">+D142+D143</f>
        <v>910256756</v>
      </c>
      <c r="E140" s="28">
        <f t="shared" si="28"/>
        <v>123631141</v>
      </c>
      <c r="F140" s="28">
        <f t="shared" si="28"/>
        <v>324926860</v>
      </c>
      <c r="G140" s="28">
        <f t="shared" si="28"/>
        <v>694025868</v>
      </c>
      <c r="H140" s="28">
        <f t="shared" si="28"/>
        <v>888034800</v>
      </c>
    </row>
    <row r="141" spans="2:8" ht="13.5" thickBot="1" x14ac:dyDescent="0.25">
      <c r="B141" s="6" t="s">
        <v>19</v>
      </c>
      <c r="C141" s="27"/>
      <c r="D141" s="27"/>
      <c r="E141" s="27"/>
      <c r="F141" s="27"/>
      <c r="G141" s="27"/>
      <c r="H141" s="27"/>
    </row>
    <row r="142" spans="2:8" ht="13.5" thickBot="1" x14ac:dyDescent="0.25">
      <c r="B142" s="6" t="s">
        <v>55</v>
      </c>
      <c r="C142" s="27">
        <f>+C18+C40+C62+C81+C102+C122</f>
        <v>450350000</v>
      </c>
      <c r="D142" s="27">
        <f t="shared" ref="D142:H142" si="29">+D18+D40+D62+D81+D102+D122</f>
        <v>892089117</v>
      </c>
      <c r="E142" s="27">
        <f t="shared" si="29"/>
        <v>123183272</v>
      </c>
      <c r="F142" s="27">
        <f t="shared" si="29"/>
        <v>324051582</v>
      </c>
      <c r="G142" s="27">
        <f t="shared" si="29"/>
        <v>691924236</v>
      </c>
      <c r="H142" s="27">
        <f t="shared" si="29"/>
        <v>883212421</v>
      </c>
    </row>
    <row r="143" spans="2:8" ht="13.5" thickBot="1" x14ac:dyDescent="0.25">
      <c r="B143" s="6" t="s">
        <v>57</v>
      </c>
      <c r="C143" s="27">
        <f>+C20+C42+C63+C83+C103+C123</f>
        <v>2021800</v>
      </c>
      <c r="D143" s="27">
        <f t="shared" ref="D143:H143" si="30">+D20+D42+D63+D83+D103+D123</f>
        <v>18167639</v>
      </c>
      <c r="E143" s="27">
        <f t="shared" si="30"/>
        <v>447869</v>
      </c>
      <c r="F143" s="27">
        <f t="shared" si="30"/>
        <v>875278</v>
      </c>
      <c r="G143" s="27">
        <f t="shared" si="30"/>
        <v>2101632</v>
      </c>
      <c r="H143" s="27">
        <f t="shared" si="30"/>
        <v>4822379</v>
      </c>
    </row>
    <row r="144" spans="2:8" ht="13.5" thickBot="1" x14ac:dyDescent="0.25">
      <c r="B144" s="6"/>
      <c r="C144" s="27"/>
      <c r="D144" s="27"/>
      <c r="E144" s="27"/>
      <c r="F144" s="27"/>
      <c r="G144" s="27"/>
      <c r="H144" s="27"/>
    </row>
    <row r="145" spans="2:8" ht="13.5" thickBot="1" x14ac:dyDescent="0.25">
      <c r="B145" s="24" t="s">
        <v>13</v>
      </c>
      <c r="C145" s="28">
        <f>+C140+C134</f>
        <v>521199000</v>
      </c>
      <c r="D145" s="28">
        <f t="shared" ref="D145:H145" si="31">+D140+D134</f>
        <v>980583956</v>
      </c>
      <c r="E145" s="28">
        <f t="shared" si="31"/>
        <v>139370515</v>
      </c>
      <c r="F145" s="28">
        <f t="shared" si="31"/>
        <v>357279653</v>
      </c>
      <c r="G145" s="28">
        <f t="shared" si="31"/>
        <v>741724936</v>
      </c>
      <c r="H145" s="28">
        <f t="shared" si="31"/>
        <v>957982429</v>
      </c>
    </row>
    <row r="146" spans="2:8" ht="13.5" thickBot="1" x14ac:dyDescent="0.25">
      <c r="B146" s="6"/>
      <c r="C146" s="27"/>
      <c r="D146" s="27"/>
      <c r="E146" s="27"/>
      <c r="F146" s="27"/>
      <c r="G146" s="27"/>
      <c r="H146" s="27"/>
    </row>
    <row r="147" spans="2:8" ht="13.5" thickBot="1" x14ac:dyDescent="0.25">
      <c r="B147" s="6" t="s">
        <v>14</v>
      </c>
      <c r="C147" s="29">
        <f>+C26+C48+C67+C88+C108+C127</f>
        <v>1563</v>
      </c>
      <c r="D147" s="29">
        <f t="shared" ref="D147:H147" si="32">+D26+D48+D67+D88+D108+D127</f>
        <v>1563</v>
      </c>
      <c r="E147" s="29">
        <f t="shared" si="32"/>
        <v>1502</v>
      </c>
      <c r="F147" s="29">
        <f t="shared" si="32"/>
        <v>1504</v>
      </c>
      <c r="G147" s="29">
        <f t="shared" si="32"/>
        <v>1511</v>
      </c>
      <c r="H147" s="29">
        <f t="shared" si="32"/>
        <v>1505</v>
      </c>
    </row>
    <row r="148" spans="2:8" ht="15.75" x14ac:dyDescent="0.2">
      <c r="B148" s="8"/>
    </row>
  </sheetData>
  <mergeCells count="24">
    <mergeCell ref="D131:D133"/>
    <mergeCell ref="B6:H6"/>
    <mergeCell ref="C7:C9"/>
    <mergeCell ref="C131:C133"/>
    <mergeCell ref="B28:H28"/>
    <mergeCell ref="C29:C31"/>
    <mergeCell ref="D29:D31"/>
    <mergeCell ref="B50:H50"/>
    <mergeCell ref="C51:C53"/>
    <mergeCell ref="D51:D53"/>
    <mergeCell ref="B69:H69"/>
    <mergeCell ref="C70:C72"/>
    <mergeCell ref="D70:D72"/>
    <mergeCell ref="B90:H90"/>
    <mergeCell ref="C91:C93"/>
    <mergeCell ref="B3:H3"/>
    <mergeCell ref="B4:H4"/>
    <mergeCell ref="B5:H5"/>
    <mergeCell ref="D7:D9"/>
    <mergeCell ref="B130:H130"/>
    <mergeCell ref="D91:D93"/>
    <mergeCell ref="B110:H110"/>
    <mergeCell ref="C111:C113"/>
    <mergeCell ref="D111:D113"/>
  </mergeCells>
  <pageMargins left="0.31496062992125984" right="0.27559055118110237" top="0.43307086614173229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2022-04-13T14:15:21Z</cp:lastPrinted>
  <dcterms:created xsi:type="dcterms:W3CDTF">2016-04-01T09:51:31Z</dcterms:created>
  <dcterms:modified xsi:type="dcterms:W3CDTF">2023-02-14T08:58:55Z</dcterms:modified>
</cp:coreProperties>
</file>