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Password="C638" lockStructure="1"/>
  <bookViews>
    <workbookView xWindow="0" yWindow="0" windowWidth="19440" windowHeight="1243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_xlnm.Print_Titles" localSheetId="1">Стр.2!$1:$3</definedName>
    <definedName name="_xlnm.Print_Titles" localSheetId="2">Стр.3!$1:$3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</definedNames>
  <calcPr calcId="144525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<sst xmlns="http://schemas.openxmlformats.org/spreadsheetml/2006/main" count="199" uniqueCount="140">
  <si>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</si>
  <si>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</si>
  <si>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</si>
  <si>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</si>
  <si>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</si>
  <si>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</si>
  <si>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</si>
  <si>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</si>
  <si>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</si>
  <si>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</si>
  <si>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</si>
  <si>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</si>
  <si>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</si>
  <si>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</si>
  <si>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</si>
  <si>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</si>
  <si>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</si>
  <si>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</si>
  <si>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</si>
  <si>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</si>
  <si>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</si>
  <si>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</si>
  <si>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</si>
  <si>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</si>
  <si>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</si>
  <si>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</si>
  <si>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</si>
  <si>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</si>
  <si>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</si>
  <si>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</si>
  <si>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</si>
  <si>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</si>
  <si>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</si>
  <si>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</si>
  <si>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</si>
  <si>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</si>
  <si>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</si>
  <si>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</si>
  <si>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</si>
  <si>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</si>
  <si>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</si>
  <si>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</si>
  <si>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</si>
  <si>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</si>
  <si>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</si>
  <si>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</si>
  <si>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</si>
  <si>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</si>
  <si>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</si>
  <si>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</si>
  <si>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</si>
  <si>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</si>
  <si>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</si>
  <si>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</si>
  <si>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</si>
  <si>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</si>
  <si>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</si>
  <si>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</si>
  <si>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</si>
  <si>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</si>
  <si>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</si>
  <si>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</si>
  <si>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</si>
  <si>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</si>
  <si>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</si>
  <si>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</si>
  <si>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</si>
  <si>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</si>
  <si>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</si>
  <si>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</si>
  <si>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</si>
  <si>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</si>
  <si>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</si>
  <si>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</si>
  <si>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</si>
  <si>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</si>
  <si>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</si>
  <si>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</si>
  <si>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</si>
  <si>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</si>
  <si>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</si>
  <si>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</si>
  <si>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</si>
  <si>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</si>
  <si>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</si>
  <si>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</si>
  <si>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</si>
  <si>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</si>
  <si>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</si>
  <si>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</si>
  <si>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</si>
  <si>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</si>
  <si>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</si>
  <si>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</si>
  <si>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</si>
  <si>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</si>
  <si>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</si>
  <si>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</si>
  <si>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</si>
  <si>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</si>
  <si>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</si>
  <si>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</si>
  <si>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</si>
  <si>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</si>
  <si>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</si>
  <si>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</si>
  <si>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</si>
  <si>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</si>
  <si>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</si>
  <si>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</si>
  <si>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</si>
  <si>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</si>
  <si>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</si>
  <si>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</si>
  <si>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</si>
  <si>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</si>
  <si>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</si>
  <si>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</si>
  <si>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</si>
  <si>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</si>
  <si>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</si>
  <si>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</si>
  <si>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</si>
  <si>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</si>
  <si>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</si>
  <si>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</si>
  <si>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</si>
  <si>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</si>
  <si>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</si>
  <si>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</si>
  <si>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</si>
  <si>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</si>
  <si>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</si>
  <si>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v1.0b</t>
  </si>
  <si>
    <t>Яна Динева Митева</t>
  </si>
  <si>
    <t>ОД на ДФ "Земеделие" - Стара Загора</t>
  </si>
  <si>
    <t>главен експерт</t>
  </si>
  <si>
    <t>04.05.2022</t>
  </si>
  <si>
    <t>19C6FACC</t>
  </si>
  <si>
    <t>ДЕЖ-855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</si>
</sst>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8" fillId="3" borderId="8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Protection="1"/>
    <xf numFmtId="0" fontId="18" fillId="3" borderId="8" xfId="0" applyFont="1" applyFill="1" applyBorder="1" applyAlignment="1" applyProtection="1">
      <alignment wrapText="1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9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5" fillId="3" borderId="12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wrapText="1"/>
    </xf>
    <xf numFmtId="49" fontId="20" fillId="3" borderId="0" xfId="0" applyNumberFormat="1" applyFont="1" applyFill="1" applyAlignment="1" applyProtection="1">
      <alignment horizont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5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Protection="1"/>
    <xf numFmtId="49" fontId="5" fillId="3" borderId="12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18" fillId="3" borderId="9" xfId="0" applyNumberFormat="1" applyFont="1" applyFill="1" applyBorder="1" applyAlignment="1" applyProtection="1">
      <alignment shrinkToFit="1"/>
      <protection locked="0"/>
    </xf>
    <xf numFmtId="49" fontId="18" fillId="3" borderId="11" xfId="0" applyNumberFormat="1" applyFont="1" applyFill="1" applyBorder="1" applyAlignment="1" applyProtection="1">
      <alignment shrinkToFit="1"/>
      <protection locked="0"/>
    </xf>
    <xf numFmtId="49" fontId="18" fillId="3" borderId="2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3" borderId="9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26" fillId="3" borderId="15" xfId="0" applyNumberFormat="1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8" xfId="0" applyNumberFormat="1" applyFont="1" applyFill="1" applyBorder="1" applyAlignment="1">
      <alignment horizontal="center" vertical="center"/>
    </xf>
    <xf numFmtId="0" fontId="26" fillId="3" borderId="19" xfId="0" applyNumberFormat="1" applyFont="1" applyFill="1" applyBorder="1" applyAlignment="1">
      <alignment horizontal="center" vertical="center"/>
    </xf>
    <xf numFmtId="0" fontId="26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/>
    <xf numFmtId="0" fontId="13" fillId="3" borderId="0" xfId="0" applyFont="1" applyFill="1" applyAlignment="1">
      <alignment horizontal="left"/>
    </xf>
    <xf numFmtId="0" fontId="5" fillId="3" borderId="10" xfId="0" applyFont="1" applyFill="1" applyBorder="1" applyAlignment="1">
      <alignment wrapText="1"/>
    </xf>
    <xf numFmtId="0" fontId="13" fillId="3" borderId="0" xfId="0" applyFont="1" applyFill="1" applyBorder="1" applyAlignment="1">
      <alignment horizontal="right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49" fontId="26" fillId="3" borderId="1" xfId="0" applyNumberFormat="1" applyFont="1" applyFill="1" applyBorder="1" applyAlignment="1" applyProtection="1">
      <alignment horizontal="left" shrinkToFit="1"/>
      <protection locked="0"/>
    </xf>
    <xf numFmtId="0" fontId="16" fillId="3" borderId="0" xfId="0" applyFont="1" applyFill="1" applyAlignment="1">
      <alignment vertical="center" wrapText="1"/>
    </xf>
    <xf numFmtId="49" fontId="5" fillId="3" borderId="0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zoomScale="95" zoomScaleNormal="95" workbookViewId="0">
      <selection activeCell="I17" sqref="I17:M17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26</v>
      </c>
      <c r="B4" s="93"/>
      <c r="C4" s="93"/>
      <c r="D4" s="93"/>
      <c r="E4" s="94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3" t="s">
        <v>139</v>
      </c>
      <c r="C6" s="8" t="s">
        <v>29</v>
      </c>
      <c r="D6" s="1">
        <v>44697</v>
      </c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25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31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56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37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130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71" t="s">
        <v>134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71"/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71" t="s">
        <v>135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71" t="s">
        <v>136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58</v>
      </c>
      <c r="B25" s="78"/>
      <c r="C25" s="75" t="s">
        <v>138</v>
      </c>
      <c r="D25" s="76"/>
      <c r="E25" s="77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59</v>
      </c>
      <c r="D26" s="79"/>
      <c r="E26" s="79"/>
      <c r="F26" s="14"/>
      <c r="G26" s="10"/>
      <c r="H26" s="10"/>
      <c r="I26" s="74" t="s">
        <v>25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algorithmName="SHA-512" hashValue="pOsJ48XAJ8w7tH12M3HLoEM1keqZdCmsxfEZ33959jXOBGBATCTNZek5B0/IuPm5VROnkJcJ3sGMpKZq2QR0Hw==" saltValue="hkcVvUXOFUYS3OZzi7+y8g==" spinCount="100000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7" t="s">
        <v>53</v>
      </c>
      <c r="B1" s="118"/>
      <c r="C1" s="118"/>
      <c r="D1" s="118"/>
      <c r="E1" s="106" t="str">
        <f>TRIM(Name)</f>
        <v>Яна Динева Митева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/>
      </c>
      <c r="N1" s="124"/>
      <c r="O1" s="25"/>
    </row>
    <row r="2" spans="1:16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7" t="s">
        <v>45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3" t="s">
        <v>44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12" t="s">
        <v>48</v>
      </c>
      <c r="B8" s="112"/>
      <c r="C8" s="112"/>
      <c r="D8" s="112"/>
      <c r="E8" s="112"/>
      <c r="F8" s="112"/>
      <c r="G8" s="112"/>
      <c r="H8" s="112"/>
      <c r="I8" s="27" t="s">
        <v>2</v>
      </c>
      <c r="J8" s="26"/>
      <c r="K8" s="25"/>
      <c r="L8" s="34" t="s">
        <v>42</v>
      </c>
      <c r="M8" s="116" t="s">
        <v>32</v>
      </c>
      <c r="N8" s="116"/>
      <c r="O8" s="25"/>
    </row>
    <row r="9" spans="1:16" ht="39.950000000000003" customHeight="1" x14ac:dyDescent="0.2">
      <c r="A9" s="55" t="s">
        <v>4</v>
      </c>
      <c r="B9" s="103" t="s">
        <v>5</v>
      </c>
      <c r="C9" s="104"/>
      <c r="D9" s="104"/>
      <c r="E9" s="104"/>
      <c r="F9" s="104"/>
      <c r="G9" s="104"/>
      <c r="H9" s="105"/>
      <c r="I9" s="103" t="s">
        <v>6</v>
      </c>
      <c r="J9" s="104"/>
      <c r="K9" s="104"/>
      <c r="L9" s="104"/>
      <c r="M9" s="104"/>
      <c r="N9" s="105"/>
      <c r="O9" s="25"/>
    </row>
    <row r="10" spans="1:16" ht="15" customHeight="1" x14ac:dyDescent="0.2">
      <c r="A10" s="56" t="str">
        <f>ROW()-ROW(Table1_1)&amp;"."</f>
        <v>1.</v>
      </c>
      <c r="B10" s="99" t="s">
        <v>132</v>
      </c>
      <c r="C10" s="100"/>
      <c r="D10" s="100"/>
      <c r="E10" s="100"/>
      <c r="F10" s="100"/>
      <c r="G10" s="100"/>
      <c r="H10" s="101"/>
      <c r="I10" s="99" t="s">
        <v>132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4" t="s">
        <v>49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25"/>
    </row>
    <row r="13" spans="1:16" ht="15" customHeight="1" x14ac:dyDescent="0.25">
      <c r="A13" s="115" t="s">
        <v>43</v>
      </c>
      <c r="B13" s="115"/>
      <c r="C13" s="115"/>
      <c r="D13" s="115"/>
      <c r="E13" s="115"/>
      <c r="F13" s="115"/>
      <c r="G13" s="115"/>
      <c r="H13" s="115"/>
      <c r="I13" s="27" t="s">
        <v>2</v>
      </c>
      <c r="J13" s="27"/>
      <c r="K13" s="25"/>
      <c r="L13" s="34" t="s">
        <v>42</v>
      </c>
      <c r="M13" s="116" t="s">
        <v>33</v>
      </c>
      <c r="N13" s="116"/>
      <c r="O13" s="28"/>
      <c r="P13" s="38"/>
    </row>
    <row r="14" spans="1:16" ht="39.950000000000003" customHeight="1" x14ac:dyDescent="0.2">
      <c r="A14" s="55" t="s">
        <v>4</v>
      </c>
      <c r="B14" s="103" t="s">
        <v>5</v>
      </c>
      <c r="C14" s="104"/>
      <c r="D14" s="104"/>
      <c r="E14" s="104"/>
      <c r="F14" s="104"/>
      <c r="G14" s="104"/>
      <c r="H14" s="105"/>
      <c r="I14" s="103" t="s">
        <v>7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56" t="str">
        <f>ROW()-ROW(Table1_2)&amp;"."</f>
        <v>1.</v>
      </c>
      <c r="B15" s="99" t="s">
        <v>132</v>
      </c>
      <c r="C15" s="100"/>
      <c r="D15" s="100"/>
      <c r="E15" s="100"/>
      <c r="F15" s="100"/>
      <c r="G15" s="100"/>
      <c r="H15" s="101"/>
      <c r="I15" s="99" t="s">
        <v>132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50</v>
      </c>
      <c r="B17" s="102"/>
      <c r="C17" s="102"/>
      <c r="D17" s="102"/>
      <c r="E17" s="102"/>
      <c r="F17" s="102"/>
      <c r="G17" s="102"/>
      <c r="H17" s="102"/>
      <c r="I17" s="27" t="s">
        <v>2</v>
      </c>
      <c r="J17" s="27"/>
      <c r="K17" s="25"/>
      <c r="L17" s="34" t="s">
        <v>42</v>
      </c>
      <c r="M17" s="116" t="s">
        <v>34</v>
      </c>
      <c r="N17" s="116"/>
      <c r="O17" s="28"/>
      <c r="P17" s="38"/>
    </row>
    <row r="18" spans="1:16" ht="39.950000000000003" customHeight="1" x14ac:dyDescent="0.2">
      <c r="A18" s="55" t="s">
        <v>4</v>
      </c>
      <c r="B18" s="103" t="s">
        <v>10</v>
      </c>
      <c r="C18" s="104"/>
      <c r="D18" s="104"/>
      <c r="E18" s="104"/>
      <c r="F18" s="104"/>
      <c r="G18" s="104"/>
      <c r="H18" s="105"/>
      <c r="I18" s="103" t="s">
        <v>11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56" t="str">
        <f>ROW()-ROW(Table1_3)&amp;"."</f>
        <v>1.</v>
      </c>
      <c r="B19" s="99" t="s">
        <v>132</v>
      </c>
      <c r="C19" s="100"/>
      <c r="D19" s="100"/>
      <c r="E19" s="100"/>
      <c r="F19" s="100"/>
      <c r="G19" s="100"/>
      <c r="H19" s="101"/>
      <c r="I19" s="99" t="s">
        <v>132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3" t="s">
        <v>46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51</v>
      </c>
      <c r="B23" s="102"/>
      <c r="C23" s="102"/>
      <c r="D23" s="102"/>
      <c r="E23" s="102"/>
      <c r="F23" s="102"/>
      <c r="G23" s="102"/>
      <c r="H23" s="102"/>
      <c r="I23" s="27" t="s">
        <v>2</v>
      </c>
      <c r="J23" s="27"/>
      <c r="K23" s="25"/>
      <c r="L23" s="34" t="s">
        <v>42</v>
      </c>
      <c r="M23" s="116" t="s">
        <v>35</v>
      </c>
      <c r="N23" s="116"/>
      <c r="O23" s="28"/>
      <c r="P23" s="38"/>
    </row>
    <row r="24" spans="1:16" ht="39.950000000000003" customHeight="1" x14ac:dyDescent="0.2">
      <c r="A24" s="57" t="s">
        <v>4</v>
      </c>
      <c r="B24" s="103" t="s">
        <v>5</v>
      </c>
      <c r="C24" s="104"/>
      <c r="D24" s="104"/>
      <c r="E24" s="104"/>
      <c r="F24" s="104"/>
      <c r="G24" s="104"/>
      <c r="H24" s="105"/>
      <c r="I24" s="103" t="s">
        <v>6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56" t="str">
        <f>ROW()-ROW(Table2_1)&amp;"."</f>
        <v>1.</v>
      </c>
      <c r="B25" s="99" t="s">
        <v>132</v>
      </c>
      <c r="C25" s="100"/>
      <c r="D25" s="100"/>
      <c r="E25" s="100"/>
      <c r="F25" s="100"/>
      <c r="G25" s="100"/>
      <c r="H25" s="101"/>
      <c r="I25" s="99" t="s">
        <v>132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3" t="s">
        <v>52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25"/>
    </row>
    <row r="28" spans="1:16" ht="15" customHeight="1" x14ac:dyDescent="0.25">
      <c r="A28" s="115" t="s">
        <v>43</v>
      </c>
      <c r="B28" s="115"/>
      <c r="C28" s="115"/>
      <c r="D28" s="115"/>
      <c r="E28" s="115"/>
      <c r="F28" s="115"/>
      <c r="G28" s="115"/>
      <c r="H28" s="115"/>
      <c r="I28" s="27" t="s">
        <v>2</v>
      </c>
      <c r="J28" s="27"/>
      <c r="K28" s="25"/>
      <c r="L28" s="34" t="s">
        <v>42</v>
      </c>
      <c r="M28" s="116" t="s">
        <v>3</v>
      </c>
      <c r="N28" s="116"/>
      <c r="O28" s="28"/>
      <c r="P28" s="38"/>
    </row>
    <row r="29" spans="1:16" ht="39.950000000000003" customHeight="1" x14ac:dyDescent="0.2">
      <c r="A29" s="55" t="s">
        <v>4</v>
      </c>
      <c r="B29" s="103" t="s">
        <v>5</v>
      </c>
      <c r="C29" s="104"/>
      <c r="D29" s="104"/>
      <c r="E29" s="104"/>
      <c r="F29" s="104"/>
      <c r="G29" s="104"/>
      <c r="H29" s="105"/>
      <c r="I29" s="103" t="s">
        <v>7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56" t="str">
        <f>ROW()-ROW(Table2_2)&amp;"."</f>
        <v>1.</v>
      </c>
      <c r="B30" s="99" t="s">
        <v>132</v>
      </c>
      <c r="C30" s="100"/>
      <c r="D30" s="100"/>
      <c r="E30" s="100"/>
      <c r="F30" s="100"/>
      <c r="G30" s="100"/>
      <c r="H30" s="101"/>
      <c r="I30" s="99" t="s">
        <v>132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13</v>
      </c>
      <c r="B32" s="102"/>
      <c r="C32" s="102"/>
      <c r="D32" s="102"/>
      <c r="E32" s="102"/>
      <c r="F32" s="102"/>
      <c r="G32" s="102"/>
      <c r="H32" s="102"/>
      <c r="I32" s="27" t="s">
        <v>2</v>
      </c>
      <c r="J32" s="27"/>
      <c r="K32" s="25"/>
      <c r="L32" s="34" t="s">
        <v>42</v>
      </c>
      <c r="M32" s="116" t="s">
        <v>8</v>
      </c>
      <c r="N32" s="116"/>
      <c r="O32" s="28"/>
      <c r="P32" s="38"/>
    </row>
    <row r="33" spans="1:15" ht="39.950000000000003" customHeight="1" x14ac:dyDescent="0.2">
      <c r="A33" s="55" t="s">
        <v>4</v>
      </c>
      <c r="B33" s="103" t="s">
        <v>10</v>
      </c>
      <c r="C33" s="104"/>
      <c r="D33" s="104"/>
      <c r="E33" s="104"/>
      <c r="F33" s="104"/>
      <c r="G33" s="104"/>
      <c r="H33" s="105"/>
      <c r="I33" s="103" t="s">
        <v>11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56" t="str">
        <f>ROW()-ROW(Table2_3)&amp;"."</f>
        <v>1.</v>
      </c>
      <c r="B34" s="99" t="s">
        <v>132</v>
      </c>
      <c r="C34" s="100"/>
      <c r="D34" s="100"/>
      <c r="E34" s="100"/>
      <c r="F34" s="100"/>
      <c r="G34" s="100"/>
      <c r="H34" s="101"/>
      <c r="I34" s="99" t="s">
        <v>132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I7" sqref="I7:N7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7" t="s">
        <v>53</v>
      </c>
      <c r="B1" s="118"/>
      <c r="C1" s="118"/>
      <c r="D1" s="118"/>
      <c r="E1" s="106" t="str">
        <f>TRIM(Name)</f>
        <v>Яна Динева Митева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/>
      </c>
      <c r="N1" s="124"/>
      <c r="O1" s="25"/>
    </row>
    <row r="2" spans="1:15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9" t="s">
        <v>131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0"/>
    </row>
    <row r="5" spans="1:15" ht="15" customHeight="1" x14ac:dyDescent="0.25">
      <c r="A5" s="64"/>
      <c r="B5" s="64"/>
      <c r="C5" s="64"/>
      <c r="D5" s="64"/>
      <c r="E5" s="64"/>
      <c r="F5" s="64"/>
      <c r="G5" s="64"/>
      <c r="H5" s="64"/>
      <c r="I5" s="27" t="s">
        <v>2</v>
      </c>
      <c r="J5" s="27"/>
      <c r="K5" s="25"/>
      <c r="L5" s="34" t="s">
        <v>42</v>
      </c>
      <c r="M5" s="116" t="s">
        <v>9</v>
      </c>
      <c r="N5" s="116"/>
      <c r="O5" s="28"/>
    </row>
    <row r="6" spans="1:15" ht="39.950000000000003" customHeight="1" x14ac:dyDescent="0.2">
      <c r="A6" s="55" t="s">
        <v>4</v>
      </c>
      <c r="B6" s="103" t="s">
        <v>14</v>
      </c>
      <c r="C6" s="104"/>
      <c r="D6" s="104"/>
      <c r="E6" s="104"/>
      <c r="F6" s="104"/>
      <c r="G6" s="104"/>
      <c r="H6" s="105"/>
      <c r="I6" s="103" t="s">
        <v>15</v>
      </c>
      <c r="J6" s="104"/>
      <c r="K6" s="104"/>
      <c r="L6" s="104"/>
      <c r="M6" s="104"/>
      <c r="N6" s="105"/>
      <c r="O6" s="25"/>
    </row>
    <row r="7" spans="1:15" ht="15" customHeight="1" x14ac:dyDescent="0.2">
      <c r="A7" s="56" t="str">
        <f>ROW()-ROW(Table3_1)&amp;"."</f>
        <v>1.</v>
      </c>
      <c r="B7" s="99" t="s">
        <v>132</v>
      </c>
      <c r="C7" s="100"/>
      <c r="D7" s="100"/>
      <c r="E7" s="100"/>
      <c r="F7" s="100"/>
      <c r="G7" s="100"/>
      <c r="H7" s="101"/>
      <c r="I7" s="99" t="s">
        <v>132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7" t="s">
        <v>16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25"/>
    </row>
    <row r="10" spans="1:15" ht="15" customHeight="1" x14ac:dyDescent="0.25">
      <c r="A10" s="64"/>
      <c r="B10" s="64"/>
      <c r="C10" s="64"/>
      <c r="D10" s="64"/>
      <c r="E10" s="64"/>
      <c r="F10" s="64"/>
      <c r="G10" s="64"/>
      <c r="H10" s="64"/>
      <c r="I10" s="27" t="s">
        <v>2</v>
      </c>
      <c r="J10" s="27"/>
      <c r="K10" s="25"/>
      <c r="L10" s="34" t="s">
        <v>42</v>
      </c>
      <c r="M10" s="116" t="s">
        <v>12</v>
      </c>
      <c r="N10" s="116"/>
      <c r="O10" s="28"/>
    </row>
    <row r="11" spans="1:15" ht="39.950000000000003" customHeight="1" x14ac:dyDescent="0.2">
      <c r="A11" s="55" t="s">
        <v>4</v>
      </c>
      <c r="B11" s="103" t="s">
        <v>17</v>
      </c>
      <c r="C11" s="104"/>
      <c r="D11" s="104"/>
      <c r="E11" s="104"/>
      <c r="F11" s="104"/>
      <c r="G11" s="104"/>
      <c r="H11" s="105"/>
      <c r="I11" s="103" t="s">
        <v>18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56" t="str">
        <f>ROW()-ROW(Table4_1)&amp;"."</f>
        <v>1.</v>
      </c>
      <c r="B12" s="99" t="s">
        <v>132</v>
      </c>
      <c r="C12" s="100"/>
      <c r="D12" s="100"/>
      <c r="E12" s="100"/>
      <c r="F12" s="100"/>
      <c r="G12" s="100"/>
      <c r="H12" s="101"/>
      <c r="I12" s="99" t="s">
        <v>132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29"/>
      <c r="N13" s="29"/>
      <c r="O13" s="25"/>
    </row>
    <row r="14" spans="1:15" ht="15" customHeight="1" x14ac:dyDescent="0.25">
      <c r="A14" s="60"/>
      <c r="B14" s="61"/>
      <c r="C14" s="130"/>
      <c r="D14" s="130"/>
      <c r="E14" s="61"/>
      <c r="F14" s="60"/>
      <c r="G14" s="60"/>
      <c r="H14" s="60"/>
      <c r="I14" s="60"/>
      <c r="J14" s="60"/>
      <c r="K14" s="62" t="s">
        <v>19</v>
      </c>
      <c r="L14" s="128" t="s">
        <v>137</v>
      </c>
      <c r="M14" s="128"/>
      <c r="N14" s="28" t="s">
        <v>20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60"/>
      <c r="I15" s="60"/>
      <c r="J15" s="60"/>
      <c r="K15" s="60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A9:N9"/>
    <mergeCell ref="M10:N10"/>
    <mergeCell ref="A1:D1"/>
    <mergeCell ref="L14:M14"/>
    <mergeCell ref="A4:N4"/>
    <mergeCell ref="I11:N11"/>
    <mergeCell ref="M1:N2"/>
    <mergeCell ref="C14:D14"/>
    <mergeCell ref="L1:L2"/>
    <mergeCell ref="I7:N7"/>
    <mergeCell ref="B12:H12"/>
    <mergeCell ref="I12:N12"/>
    <mergeCell ref="A2:D2"/>
    <mergeCell ref="B11:H11"/>
    <mergeCell ref="E1:K2"/>
    <mergeCell ref="B7:H7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7"/>
    <col min="6" max="16384" width="9.140625" style="24"/>
  </cols>
  <sheetData>
    <row r="1" spans="1:2" x14ac:dyDescent="0.2">
      <c r="A1" s="65" t="s">
        <v>57</v>
      </c>
      <c r="B1" s="66"/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Стр.2!Print_Titles</vt:lpstr>
      <vt:lpstr>Стр.3!Print_Titles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Gergana Stanimirova Pesheva</cp:lastModifiedBy>
  <cp:lastPrinted>2018-05-06T20:26:04Z</cp:lastPrinted>
  <dcterms:created xsi:type="dcterms:W3CDTF">2018-04-20T11:48:22Z</dcterms:created>
  <dcterms:modified xsi:type="dcterms:W3CDTF">2022-06-01T07:24:06Z</dcterms:modified>
</cp:coreProperties>
</file>