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Workbook__________________" defaultThemeVersion="124226"/>
  <mc:AlternateContent xmlns:mc="http://schemas.openxmlformats.org/markup-compatibility/2006">
    <mc:Choice Requires="x15">
      <x15ac:absPath xmlns:x15ac="http://schemas.microsoft.com/office/spreadsheetml/2010/11/ac" url="C:\Users\diliev\Desktop\Нови земеделски стопани\Условия за кандидатстване\Приложения към условия за кандидатстване\"/>
    </mc:Choice>
  </mc:AlternateContent>
  <bookViews>
    <workbookView xWindow="0" yWindow="0" windowWidth="19200" windowHeight="7050"/>
  </bookViews>
  <sheets>
    <sheet name="Основна информация" sheetId="1" r:id="rId1"/>
    <sheet name="за ИСАК" sheetId="2" state="hidden" r:id="rId2"/>
    <sheet name="разходи" sheetId="14" state="hidden" r:id="rId3"/>
    <sheet name="за ИСАК-ТДИ" sheetId="13" state="hidden" r:id="rId4"/>
    <sheet name="Производствена програма" sheetId="15" r:id="rId5"/>
    <sheet name="EKKATE" sheetId="3" state="hidden" r:id="rId6"/>
    <sheet name="група разход-код" sheetId="4" state="hidden" r:id="rId7"/>
    <sheet name="култури жив." sheetId="5" state="hidden" r:id="rId8"/>
    <sheet name="Sheet1" sheetId="6" state="hidden" r:id="rId9"/>
    <sheet name="Юр. статус" sheetId="7" state="hidden" r:id="rId10"/>
    <sheet name="Животни" sheetId="8" state="hidden" r:id="rId11"/>
    <sheet name="Култури" sheetId="9" state="hidden" r:id="rId12"/>
  </sheets>
  <externalReferences>
    <externalReference r:id="rId13"/>
  </externalReferences>
  <definedNames>
    <definedName name="_xlnm.Print_Area" localSheetId="0">'Основна информация'!$A$1:$AA$167</definedName>
  </definedNames>
  <calcPr calcId="162913"/>
</workbook>
</file>

<file path=xl/calcChain.xml><?xml version="1.0" encoding="utf-8"?>
<calcChain xmlns="http://schemas.openxmlformats.org/spreadsheetml/2006/main">
  <c r="AE85" i="15" l="1"/>
  <c r="AA85" i="15"/>
  <c r="W85" i="15"/>
  <c r="S85" i="15"/>
  <c r="O85" i="15"/>
  <c r="K85" i="15"/>
  <c r="AE84" i="15"/>
  <c r="AA84" i="15"/>
  <c r="W84" i="15"/>
  <c r="S84" i="15"/>
  <c r="O84" i="15"/>
  <c r="K84" i="15"/>
  <c r="AE83" i="15"/>
  <c r="AA83" i="15"/>
  <c r="W83" i="15"/>
  <c r="S83" i="15"/>
  <c r="O83" i="15"/>
  <c r="K83" i="15"/>
  <c r="AE82" i="15"/>
  <c r="AA82" i="15"/>
  <c r="W82" i="15"/>
  <c r="S82" i="15"/>
  <c r="O82" i="15"/>
  <c r="K82" i="15"/>
  <c r="AE81" i="15"/>
  <c r="AA81" i="15"/>
  <c r="W81" i="15"/>
  <c r="S81" i="15"/>
  <c r="O81" i="15"/>
  <c r="K81" i="15"/>
  <c r="AE80" i="15"/>
  <c r="AA80" i="15"/>
  <c r="AA86" i="15" s="1"/>
  <c r="W80" i="15"/>
  <c r="W86" i="15" s="1"/>
  <c r="S80" i="15"/>
  <c r="O80" i="15"/>
  <c r="O86" i="15" s="1"/>
  <c r="K80" i="15"/>
  <c r="K86" i="15" s="1"/>
  <c r="AE60" i="15"/>
  <c r="AA60" i="15"/>
  <c r="W60" i="15"/>
  <c r="S60" i="15"/>
  <c r="O60" i="15"/>
  <c r="K60" i="15"/>
  <c r="AE59" i="15"/>
  <c r="AA59" i="15"/>
  <c r="W59" i="15"/>
  <c r="S59" i="15"/>
  <c r="O59" i="15"/>
  <c r="K59" i="15"/>
  <c r="AE58" i="15"/>
  <c r="AA58" i="15"/>
  <c r="W58" i="15"/>
  <c r="S58" i="15"/>
  <c r="O58" i="15"/>
  <c r="K58" i="15"/>
  <c r="AE57" i="15"/>
  <c r="AA57" i="15"/>
  <c r="W57" i="15"/>
  <c r="S57" i="15"/>
  <c r="O57" i="15"/>
  <c r="K57" i="15"/>
  <c r="AE56" i="15"/>
  <c r="AA56" i="15"/>
  <c r="W56" i="15"/>
  <c r="S56" i="15"/>
  <c r="O56" i="15"/>
  <c r="K56" i="15"/>
  <c r="AE55" i="15"/>
  <c r="AE61" i="15" s="1"/>
  <c r="AB69" i="15" s="1"/>
  <c r="AA55" i="15"/>
  <c r="AA61" i="15" s="1"/>
  <c r="X69" i="15" s="1"/>
  <c r="W55" i="15"/>
  <c r="W61" i="15" s="1"/>
  <c r="T69" i="15" s="1"/>
  <c r="S55" i="15"/>
  <c r="O55" i="15"/>
  <c r="O61" i="15" s="1"/>
  <c r="L69" i="15" s="1"/>
  <c r="K55" i="15"/>
  <c r="K61" i="15" s="1"/>
  <c r="H69" i="15" s="1"/>
  <c r="AE45" i="15"/>
  <c r="AA45" i="15"/>
  <c r="W45" i="15"/>
  <c r="S45" i="15"/>
  <c r="O45" i="15"/>
  <c r="K45" i="15"/>
  <c r="AE44" i="15"/>
  <c r="AA44" i="15"/>
  <c r="W44" i="15"/>
  <c r="S44" i="15"/>
  <c r="O44" i="15"/>
  <c r="K44" i="15"/>
  <c r="AE43" i="15"/>
  <c r="AA43" i="15"/>
  <c r="W43" i="15"/>
  <c r="S43" i="15"/>
  <c r="O43" i="15"/>
  <c r="K43" i="15"/>
  <c r="AE42" i="15"/>
  <c r="AA42" i="15"/>
  <c r="W42" i="15"/>
  <c r="S42" i="15"/>
  <c r="O42" i="15"/>
  <c r="K42" i="15"/>
  <c r="AE41" i="15"/>
  <c r="AA41" i="15"/>
  <c r="W41" i="15"/>
  <c r="S41" i="15"/>
  <c r="O41" i="15"/>
  <c r="K41" i="15"/>
  <c r="AE40" i="15"/>
  <c r="AE46" i="15" s="1"/>
  <c r="AB68" i="15" s="1"/>
  <c r="AB70" i="15" s="1"/>
  <c r="AE87" i="15" s="1"/>
  <c r="AA40" i="15"/>
  <c r="AA46" i="15" s="1"/>
  <c r="X68" i="15" s="1"/>
  <c r="X70" i="15" s="1"/>
  <c r="AA87" i="15" s="1"/>
  <c r="W40" i="15"/>
  <c r="W46" i="15" s="1"/>
  <c r="T68" i="15" s="1"/>
  <c r="T70" i="15" s="1"/>
  <c r="W87" i="15" s="1"/>
  <c r="S40" i="15"/>
  <c r="O40" i="15"/>
  <c r="O46" i="15" s="1"/>
  <c r="L68" i="15" s="1"/>
  <c r="L70" i="15" s="1"/>
  <c r="O87" i="15" s="1"/>
  <c r="K40" i="15"/>
  <c r="K46" i="15" s="1"/>
  <c r="H68" i="15" s="1"/>
  <c r="H70" i="15" s="1"/>
  <c r="K87" i="15" s="1"/>
  <c r="AB13" i="15"/>
  <c r="X13" i="15"/>
  <c r="T13" i="15"/>
  <c r="P13" i="15"/>
  <c r="L13" i="15"/>
  <c r="H13" i="15"/>
  <c r="AE86" i="15" l="1"/>
  <c r="S46" i="15"/>
  <c r="P68" i="15" s="1"/>
  <c r="P70" i="15" s="1"/>
  <c r="S87" i="15" s="1"/>
  <c r="S61" i="15"/>
  <c r="P69" i="15" s="1"/>
  <c r="S86" i="15"/>
  <c r="S88" i="15" s="1"/>
  <c r="K88" i="15"/>
  <c r="AE88" i="15"/>
  <c r="AA88" i="15"/>
  <c r="O88" i="15"/>
  <c r="W88" i="15"/>
  <c r="V29" i="1"/>
  <c r="P29" i="1"/>
  <c r="N51" i="1" l="1"/>
  <c r="J42" i="1"/>
  <c r="V130" i="1" l="1"/>
  <c r="V128" i="1"/>
  <c r="V126" i="1"/>
  <c r="Z59" i="1"/>
  <c r="V139" i="1" l="1"/>
  <c r="AB128" i="1"/>
  <c r="AB136" i="1" l="1"/>
  <c r="V136" i="1"/>
  <c r="AB134" i="1"/>
  <c r="V134" i="1"/>
  <c r="V132" i="1"/>
  <c r="V138" i="1" l="1"/>
  <c r="AB126" i="1" l="1"/>
  <c r="AB130" i="1"/>
  <c r="AB138" i="1"/>
  <c r="AB140" i="1" l="1"/>
  <c r="I47" i="13" l="1"/>
  <c r="I22" i="13"/>
  <c r="I24" i="13"/>
  <c r="I25" i="13"/>
  <c r="I192" i="13"/>
  <c r="H192" i="13"/>
  <c r="G192" i="13"/>
  <c r="E192" i="13"/>
  <c r="B192" i="13"/>
  <c r="I191" i="13"/>
  <c r="H191" i="13"/>
  <c r="G191" i="13"/>
  <c r="E191" i="13"/>
  <c r="B191" i="13"/>
  <c r="I190" i="13"/>
  <c r="H190" i="13"/>
  <c r="G190" i="13"/>
  <c r="E190" i="13"/>
  <c r="B190" i="13"/>
  <c r="I189" i="13"/>
  <c r="H189" i="13"/>
  <c r="G189" i="13"/>
  <c r="E189" i="13"/>
  <c r="B189" i="13"/>
  <c r="I188" i="13"/>
  <c r="H188" i="13"/>
  <c r="G188" i="13"/>
  <c r="E188" i="13"/>
  <c r="B188" i="13"/>
  <c r="I187" i="13"/>
  <c r="H187" i="13"/>
  <c r="G187" i="13"/>
  <c r="E187" i="13"/>
  <c r="B187" i="13"/>
  <c r="I186" i="13"/>
  <c r="H186" i="13"/>
  <c r="G186" i="13"/>
  <c r="E186" i="13"/>
  <c r="B186" i="13"/>
  <c r="I185" i="13"/>
  <c r="H185" i="13"/>
  <c r="G185" i="13"/>
  <c r="E185" i="13"/>
  <c r="B185" i="13"/>
  <c r="I184" i="13"/>
  <c r="H184" i="13"/>
  <c r="G184" i="13"/>
  <c r="E184" i="13"/>
  <c r="B184" i="13"/>
  <c r="I183" i="13"/>
  <c r="H183" i="13"/>
  <c r="G183" i="13"/>
  <c r="E183" i="13"/>
  <c r="B183" i="13"/>
  <c r="I182" i="13"/>
  <c r="H182" i="13"/>
  <c r="G182" i="13"/>
  <c r="E182" i="13"/>
  <c r="B182" i="13"/>
  <c r="I181" i="13"/>
  <c r="H181" i="13"/>
  <c r="G181" i="13"/>
  <c r="E181" i="13"/>
  <c r="B181" i="13"/>
  <c r="I180" i="13"/>
  <c r="H180" i="13"/>
  <c r="G180" i="13"/>
  <c r="E180" i="13"/>
  <c r="B180" i="13"/>
  <c r="I179" i="13"/>
  <c r="H179" i="13"/>
  <c r="G179" i="13"/>
  <c r="E179" i="13"/>
  <c r="B179" i="13"/>
  <c r="I178" i="13"/>
  <c r="H178" i="13"/>
  <c r="G178" i="13"/>
  <c r="E178" i="13"/>
  <c r="B178" i="13"/>
  <c r="I177" i="13"/>
  <c r="H177" i="13"/>
  <c r="G177" i="13"/>
  <c r="E177" i="13"/>
  <c r="B177" i="13"/>
  <c r="I176" i="13"/>
  <c r="H176" i="13"/>
  <c r="G176" i="13"/>
  <c r="E176" i="13"/>
  <c r="B176" i="13"/>
  <c r="I175" i="13"/>
  <c r="H175" i="13"/>
  <c r="G175" i="13"/>
  <c r="E175" i="13"/>
  <c r="B175" i="13"/>
  <c r="I174" i="13"/>
  <c r="H174" i="13"/>
  <c r="G174" i="13"/>
  <c r="E174" i="13"/>
  <c r="B174" i="13"/>
  <c r="I173" i="13"/>
  <c r="H173" i="13"/>
  <c r="G173" i="13"/>
  <c r="E173" i="13"/>
  <c r="B173" i="13"/>
  <c r="I172" i="13"/>
  <c r="H172" i="13"/>
  <c r="G172" i="13"/>
  <c r="E172" i="13"/>
  <c r="B172" i="13"/>
  <c r="K171" i="13"/>
  <c r="J171" i="13"/>
  <c r="I171" i="13"/>
  <c r="H171" i="13"/>
  <c r="G171" i="13"/>
  <c r="E171" i="13"/>
  <c r="D171" i="13"/>
  <c r="B171" i="13"/>
  <c r="K170" i="13"/>
  <c r="J170" i="13"/>
  <c r="I170" i="13"/>
  <c r="H170" i="13"/>
  <c r="G170" i="13"/>
  <c r="E170" i="13"/>
  <c r="D170" i="13"/>
  <c r="B170" i="13"/>
  <c r="K169" i="13"/>
  <c r="J169" i="13"/>
  <c r="I169" i="13"/>
  <c r="H169" i="13"/>
  <c r="G169" i="13"/>
  <c r="E169" i="13"/>
  <c r="D169" i="13"/>
  <c r="B169" i="13"/>
  <c r="K168" i="13"/>
  <c r="J168" i="13"/>
  <c r="I168" i="13"/>
  <c r="H168" i="13"/>
  <c r="G168" i="13"/>
  <c r="E168" i="13"/>
  <c r="D168" i="13"/>
  <c r="B168" i="13"/>
  <c r="K167" i="13"/>
  <c r="J167" i="13"/>
  <c r="I167" i="13"/>
  <c r="H167" i="13"/>
  <c r="G167" i="13"/>
  <c r="E167" i="13"/>
  <c r="D167" i="13"/>
  <c r="B167" i="13"/>
  <c r="K166" i="13"/>
  <c r="J166" i="13"/>
  <c r="I166" i="13"/>
  <c r="H166" i="13"/>
  <c r="G166" i="13"/>
  <c r="E166" i="13"/>
  <c r="D166" i="13"/>
  <c r="B166" i="13"/>
  <c r="K165" i="13"/>
  <c r="J165" i="13"/>
  <c r="I165" i="13"/>
  <c r="H165" i="13"/>
  <c r="G165" i="13"/>
  <c r="E165" i="13"/>
  <c r="D165" i="13"/>
  <c r="B165" i="13"/>
  <c r="K164" i="13"/>
  <c r="J164" i="13"/>
  <c r="I164" i="13"/>
  <c r="H164" i="13"/>
  <c r="G164" i="13"/>
  <c r="E164" i="13"/>
  <c r="D164" i="13"/>
  <c r="B164" i="13"/>
  <c r="K163" i="13"/>
  <c r="J163" i="13"/>
  <c r="I163" i="13"/>
  <c r="H163" i="13"/>
  <c r="G163" i="13"/>
  <c r="E163" i="13"/>
  <c r="D163" i="13"/>
  <c r="B163" i="13"/>
  <c r="K162" i="13"/>
  <c r="J162" i="13"/>
  <c r="I162" i="13"/>
  <c r="H162" i="13"/>
  <c r="G162" i="13"/>
  <c r="E162" i="13"/>
  <c r="D162" i="13"/>
  <c r="B162" i="13"/>
  <c r="K161" i="13"/>
  <c r="J161" i="13"/>
  <c r="I161" i="13"/>
  <c r="H161" i="13"/>
  <c r="G161" i="13"/>
  <c r="E161" i="13"/>
  <c r="D161" i="13"/>
  <c r="B161" i="13"/>
  <c r="K160" i="13"/>
  <c r="J160" i="13"/>
  <c r="I160" i="13"/>
  <c r="H160" i="13"/>
  <c r="G160" i="13"/>
  <c r="E160" i="13"/>
  <c r="D160" i="13"/>
  <c r="B160" i="13"/>
  <c r="K159" i="13"/>
  <c r="J159" i="13"/>
  <c r="I159" i="13"/>
  <c r="H159" i="13"/>
  <c r="G159" i="13"/>
  <c r="E159" i="13"/>
  <c r="D159" i="13"/>
  <c r="B159" i="13"/>
  <c r="K158" i="13"/>
  <c r="J158" i="13"/>
  <c r="I158" i="13"/>
  <c r="H158" i="13"/>
  <c r="G158" i="13"/>
  <c r="E158" i="13"/>
  <c r="D158" i="13"/>
  <c r="B158" i="13"/>
  <c r="K157" i="13"/>
  <c r="J157" i="13"/>
  <c r="I157" i="13"/>
  <c r="H157" i="13"/>
  <c r="G157" i="13"/>
  <c r="E157" i="13"/>
  <c r="D157" i="13"/>
  <c r="B157" i="13"/>
  <c r="K156" i="13"/>
  <c r="J156" i="13"/>
  <c r="I156" i="13"/>
  <c r="H156" i="13"/>
  <c r="G156" i="13"/>
  <c r="E156" i="13"/>
  <c r="D156" i="13"/>
  <c r="B156" i="13"/>
  <c r="K155" i="13"/>
  <c r="J155" i="13"/>
  <c r="I155" i="13"/>
  <c r="H155" i="13"/>
  <c r="G155" i="13"/>
  <c r="E155" i="13"/>
  <c r="D155" i="13"/>
  <c r="B155" i="13"/>
  <c r="K154" i="13"/>
  <c r="J154" i="13"/>
  <c r="I154" i="13"/>
  <c r="H154" i="13"/>
  <c r="G154" i="13"/>
  <c r="E154" i="13"/>
  <c r="D154" i="13"/>
  <c r="B154" i="13"/>
  <c r="K153" i="13"/>
  <c r="J153" i="13"/>
  <c r="I153" i="13"/>
  <c r="H153" i="13"/>
  <c r="G153" i="13"/>
  <c r="E153" i="13"/>
  <c r="D153" i="13"/>
  <c r="B153" i="13"/>
  <c r="K152" i="13"/>
  <c r="J152" i="13"/>
  <c r="I152" i="13"/>
  <c r="H152" i="13"/>
  <c r="G152" i="13"/>
  <c r="E152" i="13"/>
  <c r="D152" i="13"/>
  <c r="B152" i="13"/>
  <c r="K151" i="13"/>
  <c r="J151" i="13"/>
  <c r="I151" i="13"/>
  <c r="H151" i="13"/>
  <c r="G151" i="13"/>
  <c r="F151" i="13"/>
  <c r="E151" i="13"/>
  <c r="D151" i="13"/>
  <c r="C151" i="13"/>
  <c r="B151" i="13"/>
  <c r="K150" i="13"/>
  <c r="J150" i="13"/>
  <c r="I150" i="13"/>
  <c r="H150" i="13"/>
  <c r="G150" i="13"/>
  <c r="F150" i="13"/>
  <c r="E150" i="13"/>
  <c r="D150" i="13"/>
  <c r="C150" i="13"/>
  <c r="B150" i="13"/>
  <c r="K149" i="13"/>
  <c r="J149" i="13"/>
  <c r="I149" i="13"/>
  <c r="H149" i="13"/>
  <c r="G149" i="13"/>
  <c r="F149" i="13"/>
  <c r="E149" i="13"/>
  <c r="D149" i="13"/>
  <c r="C149" i="13"/>
  <c r="B149" i="13"/>
  <c r="K148" i="13"/>
  <c r="J148" i="13"/>
  <c r="I148" i="13"/>
  <c r="H148" i="13"/>
  <c r="G148" i="13"/>
  <c r="F148" i="13"/>
  <c r="E148" i="13"/>
  <c r="D148" i="13"/>
  <c r="C148" i="13"/>
  <c r="B148" i="13"/>
  <c r="K147" i="13"/>
  <c r="J147" i="13"/>
  <c r="I147" i="13"/>
  <c r="H147" i="13"/>
  <c r="G147" i="13"/>
  <c r="F147" i="13"/>
  <c r="E147" i="13"/>
  <c r="D147" i="13"/>
  <c r="C147" i="13"/>
  <c r="B147" i="13"/>
  <c r="K146" i="13"/>
  <c r="J146" i="13"/>
  <c r="I146" i="13"/>
  <c r="H146" i="13"/>
  <c r="G146" i="13"/>
  <c r="F146" i="13"/>
  <c r="E146" i="13"/>
  <c r="D146" i="13"/>
  <c r="C146" i="13"/>
  <c r="B146" i="13"/>
  <c r="K145" i="13"/>
  <c r="J145" i="13"/>
  <c r="I145" i="13"/>
  <c r="H145" i="13"/>
  <c r="G145" i="13"/>
  <c r="F145" i="13"/>
  <c r="E145" i="13"/>
  <c r="D145" i="13"/>
  <c r="C145" i="13"/>
  <c r="B145" i="13"/>
  <c r="K144" i="13"/>
  <c r="J144" i="13"/>
  <c r="I144" i="13"/>
  <c r="H144" i="13"/>
  <c r="G144" i="13"/>
  <c r="F144" i="13"/>
  <c r="E144" i="13"/>
  <c r="D144" i="13"/>
  <c r="C144" i="13"/>
  <c r="B144" i="13"/>
  <c r="K143" i="13"/>
  <c r="J143" i="13"/>
  <c r="I143" i="13"/>
  <c r="H143" i="13"/>
  <c r="G143" i="13"/>
  <c r="F143" i="13"/>
  <c r="E143" i="13"/>
  <c r="D143" i="13"/>
  <c r="C143" i="13"/>
  <c r="B143" i="13"/>
  <c r="K142" i="13"/>
  <c r="J142" i="13"/>
  <c r="I142" i="13"/>
  <c r="H142" i="13"/>
  <c r="G142" i="13"/>
  <c r="F142" i="13"/>
  <c r="E142" i="13"/>
  <c r="D142" i="13"/>
  <c r="C142" i="13"/>
  <c r="B142" i="13"/>
  <c r="K141" i="13"/>
  <c r="J141" i="13"/>
  <c r="I141" i="13"/>
  <c r="H141" i="13"/>
  <c r="G141" i="13"/>
  <c r="F141" i="13"/>
  <c r="E141" i="13"/>
  <c r="D141" i="13"/>
  <c r="C141" i="13"/>
  <c r="B141" i="13"/>
  <c r="K140" i="13"/>
  <c r="J140" i="13"/>
  <c r="I140" i="13"/>
  <c r="H140" i="13"/>
  <c r="G140" i="13"/>
  <c r="F140" i="13"/>
  <c r="E140" i="13"/>
  <c r="D140" i="13"/>
  <c r="C140" i="13"/>
  <c r="B140" i="13"/>
  <c r="K139" i="13"/>
  <c r="J139" i="13"/>
  <c r="I139" i="13"/>
  <c r="H139" i="13"/>
  <c r="G139" i="13"/>
  <c r="F139" i="13"/>
  <c r="E139" i="13"/>
  <c r="D139" i="13"/>
  <c r="C139" i="13"/>
  <c r="B139" i="13"/>
  <c r="K138" i="13"/>
  <c r="J138" i="13"/>
  <c r="I138" i="13"/>
  <c r="H138" i="13"/>
  <c r="G138" i="13"/>
  <c r="F138" i="13"/>
  <c r="E138" i="13"/>
  <c r="D138" i="13"/>
  <c r="C138" i="13"/>
  <c r="B138" i="13"/>
  <c r="K137" i="13"/>
  <c r="J137" i="13"/>
  <c r="I137" i="13"/>
  <c r="H137" i="13"/>
  <c r="G137" i="13"/>
  <c r="F137" i="13"/>
  <c r="E137" i="13"/>
  <c r="D137" i="13"/>
  <c r="C137" i="13"/>
  <c r="B137" i="13"/>
  <c r="K136" i="13"/>
  <c r="J136" i="13"/>
  <c r="I136" i="13"/>
  <c r="H136" i="13"/>
  <c r="G136" i="13"/>
  <c r="F136" i="13"/>
  <c r="E136" i="13"/>
  <c r="D136" i="13"/>
  <c r="C136" i="13"/>
  <c r="B136" i="13"/>
  <c r="K135" i="13"/>
  <c r="J135" i="13"/>
  <c r="I135" i="13"/>
  <c r="H135" i="13"/>
  <c r="G135" i="13"/>
  <c r="F135" i="13"/>
  <c r="E135" i="13"/>
  <c r="D135" i="13"/>
  <c r="C135" i="13"/>
  <c r="B135" i="13"/>
  <c r="K134" i="13"/>
  <c r="J134" i="13"/>
  <c r="I134" i="13"/>
  <c r="H134" i="13"/>
  <c r="G134" i="13"/>
  <c r="F134" i="13"/>
  <c r="E134" i="13"/>
  <c r="D134" i="13"/>
  <c r="C134" i="13"/>
  <c r="B134" i="13"/>
  <c r="K133" i="13"/>
  <c r="J133" i="13"/>
  <c r="I133" i="13"/>
  <c r="H133" i="13"/>
  <c r="G133" i="13"/>
  <c r="F133" i="13"/>
  <c r="E133" i="13"/>
  <c r="D133" i="13"/>
  <c r="C133" i="13"/>
  <c r="B133" i="13"/>
  <c r="K132" i="13"/>
  <c r="J132" i="13"/>
  <c r="I132" i="13"/>
  <c r="H132" i="13"/>
  <c r="G132" i="13"/>
  <c r="F132" i="13"/>
  <c r="E132" i="13"/>
  <c r="D132" i="13"/>
  <c r="C132" i="13"/>
  <c r="B132" i="13"/>
  <c r="K131" i="13"/>
  <c r="J131" i="13"/>
  <c r="I131" i="13"/>
  <c r="H131" i="13"/>
  <c r="G131" i="13"/>
  <c r="F131" i="13"/>
  <c r="E131" i="13"/>
  <c r="D131" i="13"/>
  <c r="C131" i="13"/>
  <c r="B131" i="13"/>
  <c r="K130" i="13"/>
  <c r="J130" i="13"/>
  <c r="I130" i="13"/>
  <c r="H130" i="13"/>
  <c r="G130" i="13"/>
  <c r="F130" i="13"/>
  <c r="E130" i="13"/>
  <c r="D130" i="13"/>
  <c r="C130" i="13"/>
  <c r="B130" i="13"/>
  <c r="K129" i="13"/>
  <c r="J129" i="13"/>
  <c r="I129" i="13"/>
  <c r="H129" i="13"/>
  <c r="G129" i="13"/>
  <c r="F129" i="13"/>
  <c r="E129" i="13"/>
  <c r="D129" i="13"/>
  <c r="C129" i="13"/>
  <c r="B129" i="13"/>
  <c r="K128" i="13"/>
  <c r="J128" i="13"/>
  <c r="I128" i="13"/>
  <c r="H128" i="13"/>
  <c r="G128" i="13"/>
  <c r="F128" i="13"/>
  <c r="E128" i="13"/>
  <c r="D128" i="13"/>
  <c r="C128" i="13"/>
  <c r="B128" i="13"/>
  <c r="K127" i="13"/>
  <c r="J127" i="13"/>
  <c r="I127" i="13"/>
  <c r="H127" i="13"/>
  <c r="G127" i="13"/>
  <c r="F127" i="13"/>
  <c r="E127" i="13"/>
  <c r="D127" i="13"/>
  <c r="C127" i="13"/>
  <c r="B127" i="13"/>
  <c r="K126" i="13"/>
  <c r="J126" i="13"/>
  <c r="I126" i="13"/>
  <c r="H126" i="13"/>
  <c r="G126" i="13"/>
  <c r="F126" i="13"/>
  <c r="E126" i="13"/>
  <c r="D126" i="13"/>
  <c r="C126" i="13"/>
  <c r="B126" i="13"/>
  <c r="K125" i="13"/>
  <c r="J125" i="13"/>
  <c r="I125" i="13"/>
  <c r="H125" i="13"/>
  <c r="G125" i="13"/>
  <c r="F125" i="13"/>
  <c r="E125" i="13"/>
  <c r="D125" i="13"/>
  <c r="C125" i="13"/>
  <c r="B125" i="13"/>
  <c r="K124" i="13"/>
  <c r="J124" i="13"/>
  <c r="I124" i="13"/>
  <c r="H124" i="13"/>
  <c r="G124" i="13"/>
  <c r="F124" i="13"/>
  <c r="E124" i="13"/>
  <c r="D124" i="13"/>
  <c r="C124" i="13"/>
  <c r="B124" i="13"/>
  <c r="K123" i="13"/>
  <c r="J123" i="13"/>
  <c r="I123" i="13"/>
  <c r="H123" i="13"/>
  <c r="G123" i="13"/>
  <c r="F123" i="13"/>
  <c r="E123" i="13"/>
  <c r="D123" i="13"/>
  <c r="C123" i="13"/>
  <c r="B123" i="13"/>
  <c r="K122" i="13"/>
  <c r="J122" i="13"/>
  <c r="I122" i="13"/>
  <c r="H122" i="13"/>
  <c r="G122" i="13"/>
  <c r="F122" i="13"/>
  <c r="E122" i="13"/>
  <c r="D122" i="13"/>
  <c r="C122" i="13"/>
  <c r="B122" i="13"/>
  <c r="K121" i="13"/>
  <c r="J121" i="13"/>
  <c r="I121" i="13"/>
  <c r="H121" i="13"/>
  <c r="G121" i="13"/>
  <c r="F121" i="13"/>
  <c r="E121" i="13"/>
  <c r="D121" i="13"/>
  <c r="C121" i="13"/>
  <c r="B121" i="13"/>
  <c r="K120" i="13"/>
  <c r="J120" i="13"/>
  <c r="I120" i="13"/>
  <c r="H120" i="13"/>
  <c r="G120" i="13"/>
  <c r="F120" i="13"/>
  <c r="E120" i="13"/>
  <c r="D120" i="13"/>
  <c r="C120" i="13"/>
  <c r="B120" i="13"/>
  <c r="K119" i="13"/>
  <c r="J119" i="13"/>
  <c r="I119" i="13"/>
  <c r="H119" i="13"/>
  <c r="G119" i="13"/>
  <c r="F119" i="13"/>
  <c r="E119" i="13"/>
  <c r="D119" i="13"/>
  <c r="C119" i="13"/>
  <c r="B119" i="13"/>
  <c r="K118" i="13"/>
  <c r="J118" i="13"/>
  <c r="I118" i="13"/>
  <c r="H118" i="13"/>
  <c r="G118" i="13"/>
  <c r="F118" i="13"/>
  <c r="E118" i="13"/>
  <c r="D118" i="13"/>
  <c r="C118" i="13"/>
  <c r="B118" i="13"/>
  <c r="K117" i="13"/>
  <c r="J117" i="13"/>
  <c r="I117" i="13"/>
  <c r="H117" i="13"/>
  <c r="G117" i="13"/>
  <c r="F117" i="13"/>
  <c r="E117" i="13"/>
  <c r="D117" i="13"/>
  <c r="C117" i="13"/>
  <c r="B117" i="13"/>
  <c r="K116" i="13"/>
  <c r="J116" i="13"/>
  <c r="I116" i="13"/>
  <c r="H116" i="13"/>
  <c r="G116" i="13"/>
  <c r="F116" i="13"/>
  <c r="E116" i="13"/>
  <c r="D116" i="13"/>
  <c r="C116" i="13"/>
  <c r="B116" i="13"/>
  <c r="K115" i="13"/>
  <c r="J115" i="13"/>
  <c r="I115" i="13"/>
  <c r="H115" i="13"/>
  <c r="G115" i="13"/>
  <c r="F115" i="13"/>
  <c r="E115" i="13"/>
  <c r="D115" i="13"/>
  <c r="C115" i="13"/>
  <c r="B115" i="13"/>
  <c r="K114" i="13"/>
  <c r="J114" i="13"/>
  <c r="I114" i="13"/>
  <c r="H114" i="13"/>
  <c r="G114" i="13"/>
  <c r="F114" i="13"/>
  <c r="E114" i="13"/>
  <c r="D114" i="13"/>
  <c r="C114" i="13"/>
  <c r="B114" i="13"/>
  <c r="K113" i="13"/>
  <c r="J113" i="13"/>
  <c r="I113" i="13"/>
  <c r="H113" i="13"/>
  <c r="G113" i="13"/>
  <c r="F113" i="13"/>
  <c r="E113" i="13"/>
  <c r="D113" i="13"/>
  <c r="C113" i="13"/>
  <c r="B113" i="13"/>
  <c r="K112" i="13"/>
  <c r="J112" i="13"/>
  <c r="I112" i="13"/>
  <c r="H112" i="13"/>
  <c r="G112" i="13"/>
  <c r="F112" i="13"/>
  <c r="E112" i="13"/>
  <c r="D112" i="13"/>
  <c r="C112" i="13"/>
  <c r="B112" i="13"/>
  <c r="K111" i="13"/>
  <c r="J111" i="13"/>
  <c r="I111" i="13"/>
  <c r="H111" i="13"/>
  <c r="G111" i="13"/>
  <c r="F111" i="13"/>
  <c r="E111" i="13"/>
  <c r="D111" i="13"/>
  <c r="C111" i="13"/>
  <c r="B111" i="13"/>
  <c r="K110" i="13"/>
  <c r="J110" i="13"/>
  <c r="I110" i="13"/>
  <c r="H110" i="13"/>
  <c r="G110" i="13"/>
  <c r="F110" i="13"/>
  <c r="E110" i="13"/>
  <c r="D110" i="13"/>
  <c r="C110" i="13"/>
  <c r="B110" i="13"/>
  <c r="K109" i="13"/>
  <c r="J109" i="13"/>
  <c r="I109" i="13"/>
  <c r="H109" i="13"/>
  <c r="G109" i="13"/>
  <c r="F109" i="13"/>
  <c r="E109" i="13"/>
  <c r="D109" i="13"/>
  <c r="C109" i="13"/>
  <c r="B109" i="13"/>
  <c r="K108" i="13"/>
  <c r="J108" i="13"/>
  <c r="I108" i="13"/>
  <c r="H108" i="13"/>
  <c r="G108" i="13"/>
  <c r="F108" i="13"/>
  <c r="E108" i="13"/>
  <c r="D108" i="13"/>
  <c r="C108" i="13"/>
  <c r="B108" i="13"/>
  <c r="K107" i="13"/>
  <c r="J107" i="13"/>
  <c r="I107" i="13"/>
  <c r="H107" i="13"/>
  <c r="G107" i="13"/>
  <c r="F107" i="13"/>
  <c r="E107" i="13"/>
  <c r="D107" i="13"/>
  <c r="C107" i="13"/>
  <c r="B107" i="13"/>
  <c r="K106" i="13"/>
  <c r="J106" i="13"/>
  <c r="I106" i="13"/>
  <c r="H106" i="13"/>
  <c r="G106" i="13"/>
  <c r="F106" i="13"/>
  <c r="E106" i="13"/>
  <c r="D106" i="13"/>
  <c r="C106" i="13"/>
  <c r="B106" i="13"/>
  <c r="K105" i="13"/>
  <c r="J105" i="13"/>
  <c r="I105" i="13"/>
  <c r="H105" i="13"/>
  <c r="G105" i="13"/>
  <c r="F105" i="13"/>
  <c r="E105" i="13"/>
  <c r="D105" i="13"/>
  <c r="C105" i="13"/>
  <c r="B105" i="13"/>
  <c r="K104" i="13"/>
  <c r="J104" i="13"/>
  <c r="I104" i="13"/>
  <c r="H104" i="13"/>
  <c r="G104" i="13"/>
  <c r="F104" i="13"/>
  <c r="E104" i="13"/>
  <c r="D104" i="13"/>
  <c r="C104" i="13"/>
  <c r="B104" i="13"/>
  <c r="K103" i="13"/>
  <c r="J103" i="13"/>
  <c r="I103" i="13"/>
  <c r="H103" i="13"/>
  <c r="G103" i="13"/>
  <c r="F103" i="13"/>
  <c r="E103" i="13"/>
  <c r="D103" i="13"/>
  <c r="C103" i="13"/>
  <c r="B103" i="13"/>
  <c r="K102" i="13"/>
  <c r="J102" i="13"/>
  <c r="I102" i="13"/>
  <c r="H102" i="13"/>
  <c r="G102" i="13"/>
  <c r="F102" i="13"/>
  <c r="E102" i="13"/>
  <c r="D102" i="13"/>
  <c r="C102" i="13"/>
  <c r="B102" i="13"/>
  <c r="K101" i="13"/>
  <c r="J101" i="13"/>
  <c r="I101" i="13"/>
  <c r="H101" i="13"/>
  <c r="G101" i="13"/>
  <c r="F101" i="13"/>
  <c r="E101" i="13"/>
  <c r="D101" i="13"/>
  <c r="C101" i="13"/>
  <c r="B101" i="13"/>
  <c r="K100" i="13"/>
  <c r="J100" i="13"/>
  <c r="I100" i="13"/>
  <c r="H100" i="13"/>
  <c r="G100" i="13"/>
  <c r="F100" i="13"/>
  <c r="E100" i="13"/>
  <c r="D100" i="13"/>
  <c r="C100" i="13"/>
  <c r="B100" i="13"/>
  <c r="K99" i="13"/>
  <c r="J99" i="13"/>
  <c r="I99" i="13"/>
  <c r="H99" i="13"/>
  <c r="G99" i="13"/>
  <c r="F99" i="13"/>
  <c r="E99" i="13"/>
  <c r="D99" i="13"/>
  <c r="C99" i="13"/>
  <c r="B99" i="13"/>
  <c r="K98" i="13"/>
  <c r="J98" i="13"/>
  <c r="I98" i="13"/>
  <c r="H98" i="13"/>
  <c r="G98" i="13"/>
  <c r="F98" i="13"/>
  <c r="E98" i="13"/>
  <c r="D98" i="13"/>
  <c r="C98" i="13"/>
  <c r="B98" i="13"/>
  <c r="K97" i="13"/>
  <c r="J97" i="13"/>
  <c r="I97" i="13"/>
  <c r="H97" i="13"/>
  <c r="G97" i="13"/>
  <c r="F97" i="13"/>
  <c r="E97" i="13"/>
  <c r="D97" i="13"/>
  <c r="C97" i="13"/>
  <c r="B97" i="13"/>
  <c r="K96" i="13"/>
  <c r="J96" i="13"/>
  <c r="I96" i="13"/>
  <c r="H96" i="13"/>
  <c r="G96" i="13"/>
  <c r="F96" i="13"/>
  <c r="E96" i="13"/>
  <c r="D96" i="13"/>
  <c r="C96" i="13"/>
  <c r="B96" i="13"/>
  <c r="K95" i="13"/>
  <c r="J95" i="13"/>
  <c r="I95" i="13"/>
  <c r="H95" i="13"/>
  <c r="G95" i="13"/>
  <c r="F95" i="13"/>
  <c r="E95" i="13"/>
  <c r="D95" i="13"/>
  <c r="C95" i="13"/>
  <c r="B95" i="13"/>
  <c r="K94" i="13"/>
  <c r="J94" i="13"/>
  <c r="I94" i="13"/>
  <c r="H94" i="13"/>
  <c r="G94" i="13"/>
  <c r="F94" i="13"/>
  <c r="E94" i="13"/>
  <c r="D94" i="13"/>
  <c r="C94" i="13"/>
  <c r="B94" i="13"/>
  <c r="K93" i="13"/>
  <c r="J93" i="13"/>
  <c r="I93" i="13"/>
  <c r="H93" i="13"/>
  <c r="G93" i="13"/>
  <c r="F93" i="13"/>
  <c r="E93" i="13"/>
  <c r="D93" i="13"/>
  <c r="C93" i="13"/>
  <c r="B93" i="13"/>
  <c r="K92" i="13"/>
  <c r="J92" i="13"/>
  <c r="I92" i="13"/>
  <c r="H92" i="13"/>
  <c r="G92" i="13"/>
  <c r="F92" i="13"/>
  <c r="E92" i="13"/>
  <c r="D92" i="13"/>
  <c r="C92" i="13"/>
  <c r="B92" i="13"/>
  <c r="K91" i="13"/>
  <c r="J91" i="13"/>
  <c r="I91" i="13"/>
  <c r="H91" i="13"/>
  <c r="G91" i="13"/>
  <c r="F91" i="13"/>
  <c r="E91" i="13"/>
  <c r="D91" i="13"/>
  <c r="C91" i="13"/>
  <c r="B91" i="13"/>
  <c r="K90" i="13"/>
  <c r="J90" i="13"/>
  <c r="I90" i="13"/>
  <c r="H90" i="13"/>
  <c r="G90" i="13"/>
  <c r="F90" i="13"/>
  <c r="E90" i="13"/>
  <c r="D90" i="13"/>
  <c r="C90" i="13"/>
  <c r="B90" i="13"/>
  <c r="K89" i="13"/>
  <c r="J89" i="13"/>
  <c r="I89" i="13"/>
  <c r="H89" i="13"/>
  <c r="G89" i="13"/>
  <c r="F89" i="13"/>
  <c r="E89" i="13"/>
  <c r="D89" i="13"/>
  <c r="C89" i="13"/>
  <c r="B89" i="13"/>
  <c r="K88" i="13"/>
  <c r="J88" i="13"/>
  <c r="I88" i="13"/>
  <c r="H88" i="13"/>
  <c r="G88" i="13"/>
  <c r="F88" i="13"/>
  <c r="E88" i="13"/>
  <c r="D88" i="13"/>
  <c r="C88" i="13"/>
  <c r="B88" i="13"/>
  <c r="K87" i="13"/>
  <c r="J87" i="13"/>
  <c r="I87" i="13"/>
  <c r="H87" i="13"/>
  <c r="G87" i="13"/>
  <c r="F87" i="13"/>
  <c r="E87" i="13"/>
  <c r="D87" i="13"/>
  <c r="C87" i="13"/>
  <c r="B87" i="13"/>
  <c r="K86" i="13"/>
  <c r="J86" i="13"/>
  <c r="I86" i="13"/>
  <c r="H86" i="13"/>
  <c r="G86" i="13"/>
  <c r="F86" i="13"/>
  <c r="E86" i="13"/>
  <c r="D86" i="13"/>
  <c r="C86" i="13"/>
  <c r="B86" i="13"/>
  <c r="K85" i="13"/>
  <c r="J85" i="13"/>
  <c r="I85" i="13"/>
  <c r="H85" i="13"/>
  <c r="G85" i="13"/>
  <c r="F85" i="13"/>
  <c r="E85" i="13"/>
  <c r="D85" i="13"/>
  <c r="C85" i="13"/>
  <c r="B85" i="13"/>
  <c r="K84" i="13"/>
  <c r="J84" i="13"/>
  <c r="I84" i="13"/>
  <c r="H84" i="13"/>
  <c r="G84" i="13"/>
  <c r="F84" i="13"/>
  <c r="E84" i="13"/>
  <c r="D84" i="13"/>
  <c r="C84" i="13"/>
  <c r="B84" i="13"/>
  <c r="K83" i="13"/>
  <c r="J83" i="13"/>
  <c r="I83" i="13"/>
  <c r="H83" i="13"/>
  <c r="G83" i="13"/>
  <c r="F83" i="13"/>
  <c r="E83" i="13"/>
  <c r="D83" i="13"/>
  <c r="C83" i="13"/>
  <c r="B83" i="13"/>
  <c r="K82" i="13"/>
  <c r="J82" i="13"/>
  <c r="I82" i="13"/>
  <c r="H82" i="13"/>
  <c r="G82" i="13"/>
  <c r="F82" i="13"/>
  <c r="E82" i="13"/>
  <c r="D82" i="13"/>
  <c r="C82" i="13"/>
  <c r="B82" i="13"/>
  <c r="K81" i="13"/>
  <c r="J81" i="13"/>
  <c r="I81" i="13"/>
  <c r="H81" i="13"/>
  <c r="G81" i="13"/>
  <c r="F81" i="13"/>
  <c r="E81" i="13"/>
  <c r="D81" i="13"/>
  <c r="C81" i="13"/>
  <c r="B81" i="13"/>
  <c r="K80" i="13"/>
  <c r="J80" i="13"/>
  <c r="I80" i="13"/>
  <c r="H80" i="13"/>
  <c r="G80" i="13"/>
  <c r="F80" i="13"/>
  <c r="E80" i="13"/>
  <c r="D80" i="13"/>
  <c r="C80" i="13"/>
  <c r="B80" i="13"/>
  <c r="K79" i="13"/>
  <c r="J79" i="13"/>
  <c r="I79" i="13"/>
  <c r="H79" i="13"/>
  <c r="G79" i="13"/>
  <c r="F79" i="13"/>
  <c r="E79" i="13"/>
  <c r="D79" i="13"/>
  <c r="C79" i="13"/>
  <c r="B79" i="13"/>
  <c r="K78" i="13"/>
  <c r="J78" i="13"/>
  <c r="I78" i="13"/>
  <c r="H78" i="13"/>
  <c r="G78" i="13"/>
  <c r="F78" i="13"/>
  <c r="E78" i="13"/>
  <c r="D78" i="13"/>
  <c r="C78" i="13"/>
  <c r="B78" i="13"/>
  <c r="K77" i="13"/>
  <c r="J77" i="13"/>
  <c r="I77" i="13"/>
  <c r="H77" i="13"/>
  <c r="G77" i="13"/>
  <c r="F77" i="13"/>
  <c r="E77" i="13"/>
  <c r="D77" i="13"/>
  <c r="C77" i="13"/>
  <c r="B77" i="13"/>
  <c r="K76" i="13"/>
  <c r="J76" i="13"/>
  <c r="I76" i="13"/>
  <c r="H76" i="13"/>
  <c r="G76" i="13"/>
  <c r="F76" i="13"/>
  <c r="E76" i="13"/>
  <c r="D76" i="13"/>
  <c r="C76" i="13"/>
  <c r="B76" i="13"/>
  <c r="K75" i="13"/>
  <c r="J75" i="13"/>
  <c r="I75" i="13"/>
  <c r="H75" i="13"/>
  <c r="G75" i="13"/>
  <c r="F75" i="13"/>
  <c r="E75" i="13"/>
  <c r="D75" i="13"/>
  <c r="C75" i="13"/>
  <c r="B75" i="13"/>
  <c r="K74" i="13"/>
  <c r="J74" i="13"/>
  <c r="I74" i="13"/>
  <c r="H74" i="13"/>
  <c r="G74" i="13"/>
  <c r="F74" i="13"/>
  <c r="E74" i="13"/>
  <c r="D74" i="13"/>
  <c r="C74" i="13"/>
  <c r="B74" i="13"/>
  <c r="K73" i="13"/>
  <c r="J73" i="13"/>
  <c r="I73" i="13"/>
  <c r="H73" i="13"/>
  <c r="G73" i="13"/>
  <c r="F73" i="13"/>
  <c r="E73" i="13"/>
  <c r="D73" i="13"/>
  <c r="C73" i="13"/>
  <c r="B73" i="13"/>
  <c r="K72" i="13"/>
  <c r="J72" i="13"/>
  <c r="I72" i="13"/>
  <c r="H72" i="13"/>
  <c r="G72" i="13"/>
  <c r="F72" i="13"/>
  <c r="E72" i="13"/>
  <c r="D72" i="13"/>
  <c r="C72" i="13"/>
  <c r="B72" i="13"/>
  <c r="K71" i="13"/>
  <c r="J71" i="13"/>
  <c r="I71" i="13"/>
  <c r="H71" i="13"/>
  <c r="G71" i="13"/>
  <c r="F71" i="13"/>
  <c r="E71" i="13"/>
  <c r="D71" i="13"/>
  <c r="C71" i="13"/>
  <c r="B71" i="13"/>
  <c r="I70" i="13"/>
  <c r="H70" i="13"/>
  <c r="G70" i="13"/>
  <c r="F70" i="13"/>
  <c r="E70" i="13"/>
  <c r="D70" i="13"/>
  <c r="C70" i="13"/>
  <c r="B70" i="13"/>
  <c r="K69" i="13"/>
  <c r="J69" i="13"/>
  <c r="G69" i="13"/>
  <c r="F69" i="13"/>
  <c r="E69" i="13"/>
  <c r="D69" i="13"/>
  <c r="C69" i="13"/>
  <c r="B69" i="13"/>
  <c r="K68" i="13"/>
  <c r="J68" i="13"/>
  <c r="G68" i="13"/>
  <c r="F68" i="13"/>
  <c r="E68" i="13"/>
  <c r="D68" i="13"/>
  <c r="C68" i="13"/>
  <c r="B68" i="13"/>
  <c r="K67" i="13"/>
  <c r="J67" i="13"/>
  <c r="G67" i="13"/>
  <c r="F67" i="13"/>
  <c r="E67" i="13"/>
  <c r="D67" i="13"/>
  <c r="C67" i="13"/>
  <c r="B67" i="13"/>
  <c r="K66" i="13"/>
  <c r="J66" i="13"/>
  <c r="G66" i="13"/>
  <c r="F66" i="13"/>
  <c r="E66" i="13"/>
  <c r="D66" i="13"/>
  <c r="C66" i="13"/>
  <c r="B66" i="13"/>
  <c r="K65" i="13"/>
  <c r="J65" i="13"/>
  <c r="G65" i="13"/>
  <c r="F65" i="13"/>
  <c r="E65" i="13"/>
  <c r="D65" i="13"/>
  <c r="C65" i="13"/>
  <c r="B65" i="13"/>
  <c r="K64" i="13"/>
  <c r="J64" i="13"/>
  <c r="G64" i="13"/>
  <c r="F64" i="13"/>
  <c r="E64" i="13"/>
  <c r="D64" i="13"/>
  <c r="C64" i="13"/>
  <c r="B64" i="13"/>
  <c r="K63" i="13"/>
  <c r="J63" i="13"/>
  <c r="G63" i="13"/>
  <c r="F63" i="13"/>
  <c r="E63" i="13"/>
  <c r="D63" i="13"/>
  <c r="C63" i="13"/>
  <c r="B63" i="13"/>
  <c r="K62" i="13"/>
  <c r="J62" i="13"/>
  <c r="G62" i="13"/>
  <c r="F62" i="13"/>
  <c r="E62" i="13"/>
  <c r="D62" i="13"/>
  <c r="C62" i="13"/>
  <c r="B62" i="13"/>
  <c r="K61" i="13"/>
  <c r="J61" i="13"/>
  <c r="G61" i="13"/>
  <c r="F61" i="13"/>
  <c r="E61" i="13"/>
  <c r="D61" i="13"/>
  <c r="C61" i="13"/>
  <c r="B61" i="13"/>
  <c r="K60" i="13"/>
  <c r="J60" i="13"/>
  <c r="G60" i="13"/>
  <c r="F60" i="13"/>
  <c r="E60" i="13"/>
  <c r="D60" i="13"/>
  <c r="C60" i="13"/>
  <c r="B60" i="13"/>
  <c r="K59" i="13"/>
  <c r="J59" i="13"/>
  <c r="G59" i="13"/>
  <c r="F59" i="13"/>
  <c r="E59" i="13"/>
  <c r="D59" i="13"/>
  <c r="C59" i="13"/>
  <c r="B59" i="13"/>
  <c r="K58" i="13"/>
  <c r="J58" i="13"/>
  <c r="G58" i="13"/>
  <c r="F58" i="13"/>
  <c r="E58" i="13"/>
  <c r="D58" i="13"/>
  <c r="C58" i="13"/>
  <c r="B58" i="13"/>
  <c r="K57" i="13"/>
  <c r="J57" i="13"/>
  <c r="G57" i="13"/>
  <c r="F57" i="13"/>
  <c r="E57" i="13"/>
  <c r="D57" i="13"/>
  <c r="C57" i="13"/>
  <c r="B57" i="13"/>
  <c r="K56" i="13"/>
  <c r="J56" i="13"/>
  <c r="G56" i="13"/>
  <c r="F56" i="13"/>
  <c r="E56" i="13"/>
  <c r="D56" i="13"/>
  <c r="C56" i="13"/>
  <c r="B56" i="13"/>
  <c r="K55" i="13"/>
  <c r="J55" i="13"/>
  <c r="G55" i="13"/>
  <c r="F55" i="13"/>
  <c r="E55" i="13"/>
  <c r="D55" i="13"/>
  <c r="C55" i="13"/>
  <c r="B55" i="13"/>
  <c r="K54" i="13"/>
  <c r="J54" i="13"/>
  <c r="G54" i="13"/>
  <c r="F54" i="13"/>
  <c r="E54" i="13"/>
  <c r="D54" i="13"/>
  <c r="C54" i="13"/>
  <c r="B54" i="13"/>
  <c r="K53" i="13"/>
  <c r="J53" i="13"/>
  <c r="G53" i="13"/>
  <c r="F53" i="13"/>
  <c r="E53" i="13"/>
  <c r="D53" i="13"/>
  <c r="C53" i="13"/>
  <c r="B53" i="13"/>
  <c r="K52" i="13"/>
  <c r="J52" i="13"/>
  <c r="G52" i="13"/>
  <c r="F52" i="13"/>
  <c r="E52" i="13"/>
  <c r="D52" i="13"/>
  <c r="C52" i="13"/>
  <c r="B52" i="13"/>
  <c r="K51" i="13"/>
  <c r="J51" i="13"/>
  <c r="G51" i="13"/>
  <c r="F51" i="13"/>
  <c r="E51" i="13"/>
  <c r="D51" i="13"/>
  <c r="C51" i="13"/>
  <c r="B51" i="13"/>
  <c r="K50" i="13"/>
  <c r="J50" i="13"/>
  <c r="G50" i="13"/>
  <c r="F50" i="13"/>
  <c r="E50" i="13"/>
  <c r="D50" i="13"/>
  <c r="C50" i="13"/>
  <c r="B50" i="13"/>
  <c r="K49" i="13"/>
  <c r="J49" i="13"/>
  <c r="G49" i="13"/>
  <c r="F49" i="13"/>
  <c r="E49" i="13"/>
  <c r="D49" i="13"/>
  <c r="C49" i="13"/>
  <c r="B49" i="13"/>
  <c r="K48" i="13"/>
  <c r="J48" i="13"/>
  <c r="I48" i="13"/>
  <c r="H48" i="13"/>
  <c r="G48" i="13"/>
  <c r="F48" i="13"/>
  <c r="E48" i="13"/>
  <c r="D48" i="13"/>
  <c r="C48" i="13"/>
  <c r="B48" i="13"/>
  <c r="K47" i="13"/>
  <c r="J47" i="13"/>
  <c r="G47" i="13"/>
  <c r="F47" i="13"/>
  <c r="E47" i="13"/>
  <c r="D47" i="13"/>
  <c r="C47" i="13"/>
  <c r="B47" i="13"/>
  <c r="K46" i="13"/>
  <c r="J46" i="13"/>
  <c r="G46" i="13"/>
  <c r="F46" i="13"/>
  <c r="E46" i="13"/>
  <c r="D46" i="13"/>
  <c r="C46" i="13"/>
  <c r="B46" i="13"/>
  <c r="K45" i="13"/>
  <c r="J45" i="13"/>
  <c r="G45" i="13"/>
  <c r="F45" i="13"/>
  <c r="E45" i="13"/>
  <c r="D45" i="13"/>
  <c r="C45" i="13"/>
  <c r="B45" i="13"/>
  <c r="K44" i="13"/>
  <c r="J44" i="13"/>
  <c r="G44" i="13"/>
  <c r="F44" i="13"/>
  <c r="E44" i="13"/>
  <c r="D44" i="13"/>
  <c r="C44" i="13"/>
  <c r="B44" i="13"/>
  <c r="K43" i="13"/>
  <c r="J43" i="13"/>
  <c r="G43" i="13"/>
  <c r="F43" i="13"/>
  <c r="E43" i="13"/>
  <c r="D43" i="13"/>
  <c r="C43" i="13"/>
  <c r="B43" i="13"/>
  <c r="K42" i="13"/>
  <c r="J42" i="13"/>
  <c r="G42" i="13"/>
  <c r="F42" i="13"/>
  <c r="E42" i="13"/>
  <c r="D42" i="13"/>
  <c r="C42" i="13"/>
  <c r="B42" i="13"/>
  <c r="K41" i="13"/>
  <c r="J41" i="13"/>
  <c r="G41" i="13"/>
  <c r="F41" i="13"/>
  <c r="E41" i="13"/>
  <c r="D41" i="13"/>
  <c r="C41" i="13"/>
  <c r="B41" i="13"/>
  <c r="K40" i="13"/>
  <c r="J40" i="13"/>
  <c r="G40" i="13"/>
  <c r="F40" i="13"/>
  <c r="E40" i="13"/>
  <c r="D40" i="13"/>
  <c r="C40" i="13"/>
  <c r="B40" i="13"/>
  <c r="K39" i="13"/>
  <c r="J39" i="13"/>
  <c r="G39" i="13"/>
  <c r="F39" i="13"/>
  <c r="E39" i="13"/>
  <c r="D39" i="13"/>
  <c r="C39" i="13"/>
  <c r="B39" i="13"/>
  <c r="K38" i="13"/>
  <c r="J38" i="13"/>
  <c r="G38" i="13"/>
  <c r="F38" i="13"/>
  <c r="E38" i="13"/>
  <c r="D38" i="13"/>
  <c r="C38" i="13"/>
  <c r="B38" i="13"/>
  <c r="K37" i="13"/>
  <c r="J37" i="13"/>
  <c r="G37" i="13"/>
  <c r="F37" i="13"/>
  <c r="E37" i="13"/>
  <c r="D37" i="13"/>
  <c r="C37" i="13"/>
  <c r="B37" i="13"/>
  <c r="K36" i="13"/>
  <c r="J36" i="13"/>
  <c r="G36" i="13"/>
  <c r="F36" i="13"/>
  <c r="E36" i="13"/>
  <c r="D36" i="13"/>
  <c r="C36" i="13"/>
  <c r="B36" i="13"/>
  <c r="K35" i="13"/>
  <c r="J35" i="13"/>
  <c r="G35" i="13"/>
  <c r="F35" i="13"/>
  <c r="E35" i="13"/>
  <c r="D35" i="13"/>
  <c r="C35" i="13"/>
  <c r="B35" i="13"/>
  <c r="K34" i="13"/>
  <c r="J34" i="13"/>
  <c r="G34" i="13"/>
  <c r="F34" i="13"/>
  <c r="E34" i="13"/>
  <c r="D34" i="13"/>
  <c r="C34" i="13"/>
  <c r="B34" i="13"/>
  <c r="K33" i="13"/>
  <c r="J33" i="13"/>
  <c r="G33" i="13"/>
  <c r="F33" i="13"/>
  <c r="E33" i="13"/>
  <c r="D33" i="13"/>
  <c r="C33" i="13"/>
  <c r="B33" i="13"/>
  <c r="K32" i="13"/>
  <c r="J32" i="13"/>
  <c r="G32" i="13"/>
  <c r="F32" i="13"/>
  <c r="E32" i="13"/>
  <c r="D32" i="13"/>
  <c r="C32" i="13"/>
  <c r="B32" i="13"/>
  <c r="K31" i="13"/>
  <c r="J31" i="13"/>
  <c r="G31" i="13"/>
  <c r="F31" i="13"/>
  <c r="E31" i="13"/>
  <c r="D31" i="13"/>
  <c r="C31" i="13"/>
  <c r="B31" i="13"/>
  <c r="K30" i="13"/>
  <c r="J30" i="13"/>
  <c r="G30" i="13"/>
  <c r="F30" i="13"/>
  <c r="E30" i="13"/>
  <c r="D30" i="13"/>
  <c r="C30" i="13"/>
  <c r="B30" i="13"/>
  <c r="K29" i="13"/>
  <c r="J29" i="13"/>
  <c r="G29" i="13"/>
  <c r="F29" i="13"/>
  <c r="E29" i="13"/>
  <c r="D29" i="13"/>
  <c r="C29" i="13"/>
  <c r="B29" i="13"/>
  <c r="K28" i="13"/>
  <c r="J28" i="13"/>
  <c r="G28" i="13"/>
  <c r="F28" i="13"/>
  <c r="E28" i="13"/>
  <c r="D28" i="13"/>
  <c r="C28" i="13"/>
  <c r="B28" i="13"/>
  <c r="K27" i="13"/>
  <c r="J27" i="13"/>
  <c r="I27" i="13"/>
  <c r="H27" i="13"/>
  <c r="G27" i="13"/>
  <c r="F27" i="13"/>
  <c r="E27" i="13"/>
  <c r="D27" i="13"/>
  <c r="C27" i="13"/>
  <c r="B27" i="13"/>
  <c r="K26" i="13"/>
  <c r="J26" i="13"/>
  <c r="G26" i="13"/>
  <c r="F26" i="13"/>
  <c r="E26" i="13"/>
  <c r="D26" i="13"/>
  <c r="C26" i="13"/>
  <c r="B26" i="13"/>
  <c r="K25" i="13"/>
  <c r="J25" i="13"/>
  <c r="H25" i="13"/>
  <c r="G25" i="13"/>
  <c r="F25" i="13"/>
  <c r="E25" i="13"/>
  <c r="D25" i="13"/>
  <c r="C25" i="13"/>
  <c r="B25" i="13"/>
  <c r="K24" i="13"/>
  <c r="J24" i="13"/>
  <c r="G24" i="13"/>
  <c r="F24" i="13"/>
  <c r="E24" i="13"/>
  <c r="D24" i="13"/>
  <c r="C24" i="13"/>
  <c r="B24" i="13"/>
  <c r="K23" i="13"/>
  <c r="J23" i="13"/>
  <c r="I23" i="13"/>
  <c r="H23" i="13"/>
  <c r="G23" i="13"/>
  <c r="F23" i="13"/>
  <c r="E23" i="13"/>
  <c r="D23" i="13"/>
  <c r="C23" i="13"/>
  <c r="B23" i="13"/>
  <c r="K22" i="13"/>
  <c r="J22" i="13"/>
  <c r="G22" i="13"/>
  <c r="F22" i="13"/>
  <c r="E22" i="13"/>
  <c r="D22" i="13"/>
  <c r="C22" i="13"/>
  <c r="B22" i="13"/>
  <c r="M21" i="13"/>
  <c r="K21" i="13"/>
  <c r="J21" i="13"/>
  <c r="G21" i="13"/>
  <c r="F21" i="13"/>
  <c r="E21" i="13"/>
  <c r="D21" i="13"/>
  <c r="C21" i="13"/>
  <c r="B21" i="13"/>
  <c r="M20" i="13"/>
  <c r="K20" i="13"/>
  <c r="J20" i="13"/>
  <c r="G20" i="13"/>
  <c r="F20" i="13"/>
  <c r="E20" i="13"/>
  <c r="D20" i="13"/>
  <c r="C20" i="13"/>
  <c r="B20" i="13"/>
  <c r="M19" i="13"/>
  <c r="K19" i="13"/>
  <c r="J19" i="13"/>
  <c r="G19" i="13"/>
  <c r="F19" i="13"/>
  <c r="E19" i="13"/>
  <c r="D19" i="13"/>
  <c r="C19" i="13"/>
  <c r="B19" i="13"/>
  <c r="M18" i="13"/>
  <c r="K18" i="13"/>
  <c r="J18" i="13"/>
  <c r="G18" i="13"/>
  <c r="F18" i="13"/>
  <c r="E18" i="13"/>
  <c r="D18" i="13"/>
  <c r="C18" i="13"/>
  <c r="B18" i="13"/>
  <c r="M17" i="13"/>
  <c r="K17" i="13"/>
  <c r="J17" i="13"/>
  <c r="G17" i="13"/>
  <c r="F17" i="13"/>
  <c r="E17" i="13"/>
  <c r="D17" i="13"/>
  <c r="C17" i="13"/>
  <c r="B17" i="13"/>
  <c r="M16" i="13"/>
  <c r="K16" i="13"/>
  <c r="J16" i="13"/>
  <c r="G16" i="13"/>
  <c r="F16" i="13"/>
  <c r="E16" i="13"/>
  <c r="D16" i="13"/>
  <c r="C16" i="13"/>
  <c r="B16" i="13"/>
  <c r="M15" i="13"/>
  <c r="K15" i="13"/>
  <c r="J15" i="13"/>
  <c r="G15" i="13"/>
  <c r="F15" i="13"/>
  <c r="E15" i="13"/>
  <c r="D15" i="13"/>
  <c r="C15" i="13"/>
  <c r="B15" i="13"/>
  <c r="M14" i="13"/>
  <c r="K14" i="13"/>
  <c r="J14" i="13"/>
  <c r="G14" i="13"/>
  <c r="F14" i="13"/>
  <c r="E14" i="13"/>
  <c r="D14" i="13"/>
  <c r="C14" i="13"/>
  <c r="B14" i="13"/>
  <c r="M13" i="13"/>
  <c r="K13" i="13"/>
  <c r="J13" i="13"/>
  <c r="G13" i="13"/>
  <c r="F13" i="13"/>
  <c r="E13" i="13"/>
  <c r="D13" i="13"/>
  <c r="C13" i="13"/>
  <c r="B13" i="13"/>
  <c r="M12" i="13"/>
  <c r="K12" i="13"/>
  <c r="J12" i="13"/>
  <c r="G12" i="13"/>
  <c r="F12" i="13"/>
  <c r="E12" i="13"/>
  <c r="D12" i="13"/>
  <c r="C12" i="13"/>
  <c r="B12" i="13"/>
  <c r="M11" i="13"/>
  <c r="K11" i="13"/>
  <c r="J11" i="13"/>
  <c r="G11" i="13"/>
  <c r="F11" i="13"/>
  <c r="E11" i="13"/>
  <c r="D11" i="13"/>
  <c r="C11" i="13"/>
  <c r="B11" i="13"/>
  <c r="M10" i="13"/>
  <c r="K10" i="13"/>
  <c r="J10" i="13"/>
  <c r="G10" i="13"/>
  <c r="F10" i="13"/>
  <c r="E10" i="13"/>
  <c r="D10" i="13"/>
  <c r="C10" i="13"/>
  <c r="B10" i="13"/>
  <c r="M9" i="13"/>
  <c r="K9" i="13"/>
  <c r="J9" i="13"/>
  <c r="G9" i="13"/>
  <c r="F9" i="13"/>
  <c r="E9" i="13"/>
  <c r="D9" i="13"/>
  <c r="C9" i="13"/>
  <c r="B9" i="13"/>
  <c r="K8" i="13"/>
  <c r="J8" i="13"/>
  <c r="G8" i="13"/>
  <c r="F8" i="13"/>
  <c r="E8" i="13"/>
  <c r="D8" i="13"/>
  <c r="C8" i="13"/>
  <c r="B8" i="13"/>
  <c r="K7" i="13"/>
  <c r="J7" i="13"/>
  <c r="G7" i="13"/>
  <c r="F7" i="13"/>
  <c r="E7" i="13"/>
  <c r="D7" i="13"/>
  <c r="C7" i="13"/>
  <c r="B7" i="13"/>
  <c r="K6" i="13"/>
  <c r="J6" i="13"/>
  <c r="G6" i="13"/>
  <c r="F6" i="13"/>
  <c r="E6" i="13"/>
  <c r="D6" i="13"/>
  <c r="C6" i="13"/>
  <c r="B6" i="13"/>
  <c r="K5" i="13"/>
  <c r="J5" i="13"/>
  <c r="G5" i="13"/>
  <c r="F5" i="13"/>
  <c r="E5" i="13"/>
  <c r="D5" i="13"/>
  <c r="C5" i="13"/>
  <c r="B5" i="13"/>
  <c r="K4" i="13"/>
  <c r="J4" i="13"/>
  <c r="G4" i="13"/>
  <c r="F4" i="13"/>
  <c r="E4" i="13"/>
  <c r="D4" i="13"/>
  <c r="C4" i="13"/>
  <c r="B4" i="13"/>
  <c r="K3" i="13"/>
  <c r="J3" i="13"/>
  <c r="G3" i="13"/>
  <c r="F3" i="13"/>
  <c r="E3" i="13"/>
  <c r="D3" i="13"/>
  <c r="C3" i="13"/>
  <c r="M2" i="13"/>
  <c r="K2" i="13"/>
  <c r="J2" i="13"/>
  <c r="G2" i="13"/>
  <c r="F2" i="13"/>
  <c r="E2" i="13"/>
  <c r="D2" i="13"/>
  <c r="C2" i="13"/>
  <c r="B1" i="13"/>
  <c r="B3" i="13"/>
  <c r="B2" i="13"/>
  <c r="H47" i="13" l="1"/>
  <c r="H24" i="13"/>
  <c r="H22" i="13"/>
  <c r="I2" i="13"/>
  <c r="I68" i="13" l="1"/>
  <c r="H68" i="13"/>
  <c r="I67" i="13"/>
  <c r="H67" i="13"/>
  <c r="I66" i="13"/>
  <c r="H66" i="13"/>
  <c r="I65" i="13"/>
  <c r="H65" i="13"/>
  <c r="I64" i="13"/>
  <c r="H64" i="13"/>
  <c r="I63" i="13"/>
  <c r="H63" i="13"/>
  <c r="I62" i="13"/>
  <c r="H62" i="13"/>
  <c r="I61" i="13"/>
  <c r="H61" i="13"/>
  <c r="I60" i="13"/>
  <c r="H60" i="13"/>
  <c r="I59" i="13"/>
  <c r="H59" i="13"/>
  <c r="I58" i="13"/>
  <c r="H58" i="13"/>
  <c r="I57" i="13"/>
  <c r="H57" i="13"/>
  <c r="I56" i="13"/>
  <c r="H56" i="13"/>
  <c r="I55" i="13"/>
  <c r="H55" i="13"/>
  <c r="I54" i="13"/>
  <c r="H54" i="13"/>
  <c r="I53" i="13"/>
  <c r="H53" i="13"/>
  <c r="I52" i="13"/>
  <c r="H52" i="13"/>
  <c r="I51" i="13"/>
  <c r="H51" i="13"/>
  <c r="I50" i="13"/>
  <c r="H50" i="13"/>
  <c r="I49" i="13"/>
  <c r="H49" i="13"/>
  <c r="I46" i="13"/>
  <c r="H46" i="13"/>
  <c r="I45" i="13"/>
  <c r="H45" i="13"/>
  <c r="I44" i="13"/>
  <c r="H44" i="13"/>
  <c r="I43" i="13"/>
  <c r="H43" i="13"/>
  <c r="I42" i="13"/>
  <c r="H42" i="13"/>
  <c r="I41" i="13"/>
  <c r="H41" i="13"/>
  <c r="I40" i="13"/>
  <c r="H40" i="13"/>
  <c r="I39" i="13"/>
  <c r="H39" i="13"/>
  <c r="I38" i="13"/>
  <c r="H38" i="13"/>
  <c r="I37" i="13"/>
  <c r="H37" i="13"/>
  <c r="I36" i="13"/>
  <c r="H36" i="13"/>
  <c r="I35" i="13"/>
  <c r="H35" i="13"/>
  <c r="I34" i="13"/>
  <c r="H34" i="13"/>
  <c r="I33" i="13"/>
  <c r="H33" i="13"/>
  <c r="I32" i="13"/>
  <c r="H32" i="13"/>
  <c r="I31" i="13"/>
  <c r="H31" i="13"/>
  <c r="I30" i="13"/>
  <c r="H30" i="13"/>
  <c r="I29" i="13"/>
  <c r="H29" i="13"/>
  <c r="I28" i="13"/>
  <c r="H28" i="13"/>
  <c r="I26" i="13"/>
  <c r="H26" i="13"/>
  <c r="I21" i="13"/>
  <c r="H21" i="13"/>
  <c r="I20" i="13"/>
  <c r="H20" i="13"/>
  <c r="I19" i="13"/>
  <c r="H19" i="13"/>
  <c r="I18" i="13"/>
  <c r="H18" i="13"/>
  <c r="I17" i="13"/>
  <c r="H17" i="13"/>
  <c r="I16" i="13"/>
  <c r="H16" i="13"/>
  <c r="I15" i="13"/>
  <c r="H15" i="13"/>
  <c r="I14" i="13"/>
  <c r="H14" i="13"/>
  <c r="I13" i="13"/>
  <c r="H13" i="13"/>
  <c r="I12" i="13"/>
  <c r="H12" i="13"/>
  <c r="I11" i="13"/>
  <c r="H11" i="13"/>
  <c r="I10" i="13"/>
  <c r="H10" i="13"/>
  <c r="I9" i="13"/>
  <c r="H9" i="13"/>
  <c r="I8" i="13"/>
  <c r="H8" i="13"/>
  <c r="I7" i="13"/>
  <c r="H7" i="13"/>
  <c r="I6" i="13"/>
  <c r="H6" i="13"/>
  <c r="I5" i="13"/>
  <c r="H5" i="13"/>
  <c r="I4" i="13"/>
  <c r="H4" i="13"/>
  <c r="H3" i="13"/>
  <c r="I3" i="13" l="1"/>
  <c r="H2" i="13"/>
  <c r="H69" i="13" l="1"/>
  <c r="I69" i="13"/>
  <c r="F221" i="2"/>
  <c r="F220" i="2"/>
  <c r="F219" i="2"/>
  <c r="F218" i="2"/>
  <c r="F217" i="2"/>
  <c r="F216" i="2"/>
  <c r="D60" i="2"/>
  <c r="D61" i="2"/>
  <c r="D62" i="2"/>
  <c r="D63" i="2"/>
  <c r="D64" i="2"/>
  <c r="D65" i="2"/>
  <c r="C65" i="2"/>
  <c r="B65" i="2" s="1"/>
  <c r="C64" i="2"/>
  <c r="B64" i="2" s="1"/>
  <c r="C62" i="2"/>
  <c r="B62" i="2" s="1"/>
  <c r="C61" i="2"/>
  <c r="B61" i="2" s="1"/>
  <c r="C60" i="2"/>
  <c r="B60" i="2" s="1"/>
  <c r="B63" i="2"/>
  <c r="H147" i="2"/>
  <c r="G147" i="2"/>
  <c r="F147" i="2"/>
  <c r="E147" i="2"/>
  <c r="D147" i="2"/>
  <c r="C147" i="2"/>
  <c r="AB132" i="1" l="1"/>
  <c r="AB139" i="1"/>
  <c r="J70" i="13"/>
  <c r="K70" i="13"/>
  <c r="B70" i="2"/>
  <c r="B235" i="2" l="1"/>
  <c r="B77" i="2"/>
  <c r="C72" i="2"/>
  <c r="C73" i="2"/>
  <c r="C74" i="2"/>
  <c r="C75" i="2"/>
  <c r="C71" i="2"/>
  <c r="D72" i="2"/>
  <c r="D73" i="2"/>
  <c r="D74" i="2"/>
  <c r="D75" i="2"/>
  <c r="D71" i="2"/>
  <c r="D127" i="2"/>
  <c r="D128" i="2"/>
  <c r="D129" i="2"/>
  <c r="D130" i="2"/>
  <c r="D131" i="2"/>
  <c r="D132" i="2"/>
  <c r="D133" i="2"/>
  <c r="D126" i="2"/>
  <c r="C127" i="2"/>
  <c r="C128" i="2"/>
  <c r="C129" i="2"/>
  <c r="C130" i="2"/>
  <c r="C131" i="2"/>
  <c r="C132" i="2"/>
  <c r="C133" i="2"/>
  <c r="C126" i="2"/>
  <c r="D115" i="2"/>
  <c r="D116" i="2"/>
  <c r="D117" i="2"/>
  <c r="D118" i="2"/>
  <c r="D119" i="2"/>
  <c r="D120" i="2"/>
  <c r="D121" i="2"/>
  <c r="D122" i="2"/>
  <c r="D123" i="2"/>
  <c r="D124" i="2"/>
  <c r="D125" i="2"/>
  <c r="D114" i="2"/>
  <c r="C115" i="2"/>
  <c r="C116" i="2"/>
  <c r="C117" i="2"/>
  <c r="C118" i="2"/>
  <c r="C119" i="2"/>
  <c r="C120" i="2"/>
  <c r="C121" i="2"/>
  <c r="C122" i="2"/>
  <c r="C123" i="2"/>
  <c r="C124" i="2"/>
  <c r="C125" i="2"/>
  <c r="C114" i="2"/>
  <c r="G234" i="2"/>
  <c r="B147" i="2"/>
  <c r="B146" i="2"/>
  <c r="B139" i="2"/>
  <c r="B135" i="2"/>
  <c r="B145" i="2"/>
  <c r="B144" i="2"/>
  <c r="B143" i="2"/>
  <c r="B141" i="2"/>
  <c r="B140" i="2"/>
  <c r="B138" i="2"/>
  <c r="B137" i="2"/>
  <c r="B136" i="2"/>
  <c r="B127" i="2"/>
  <c r="B128" i="2"/>
  <c r="B129" i="2"/>
  <c r="B130" i="2"/>
  <c r="B131" i="2"/>
  <c r="B132" i="2"/>
  <c r="B133" i="2"/>
  <c r="B126" i="2"/>
  <c r="B115" i="2"/>
  <c r="E115" i="2"/>
  <c r="B116" i="2"/>
  <c r="E116" i="2"/>
  <c r="B117" i="2"/>
  <c r="E117" i="2"/>
  <c r="B118" i="2"/>
  <c r="E118" i="2"/>
  <c r="B119" i="2"/>
  <c r="E119" i="2"/>
  <c r="B120" i="2"/>
  <c r="E120" i="2"/>
  <c r="B121" i="2"/>
  <c r="E121" i="2"/>
  <c r="B122" i="2"/>
  <c r="E122" i="2"/>
  <c r="B123" i="2"/>
  <c r="E123" i="2"/>
  <c r="B124" i="2"/>
  <c r="E124" i="2"/>
  <c r="B125" i="2"/>
  <c r="E125" i="2"/>
  <c r="B114" i="2"/>
  <c r="B223" i="2"/>
  <c r="C223" i="2"/>
  <c r="D223" i="2"/>
  <c r="E223" i="2"/>
  <c r="G223" i="2"/>
  <c r="H223" i="2"/>
  <c r="B224" i="2"/>
  <c r="C224" i="2"/>
  <c r="D224" i="2"/>
  <c r="E224" i="2"/>
  <c r="G224" i="2"/>
  <c r="H224" i="2"/>
  <c r="B225" i="2"/>
  <c r="C225" i="2"/>
  <c r="D225" i="2"/>
  <c r="E225" i="2"/>
  <c r="G225" i="2"/>
  <c r="H225" i="2"/>
  <c r="B226" i="2"/>
  <c r="C226" i="2"/>
  <c r="D226" i="2"/>
  <c r="E226" i="2"/>
  <c r="G226" i="2"/>
  <c r="H226" i="2"/>
  <c r="B227" i="2"/>
  <c r="C227" i="2"/>
  <c r="D227" i="2"/>
  <c r="E227" i="2"/>
  <c r="G227" i="2"/>
  <c r="H227" i="2"/>
  <c r="B228" i="2"/>
  <c r="C228" i="2"/>
  <c r="D228" i="2"/>
  <c r="E228" i="2"/>
  <c r="G228" i="2"/>
  <c r="H228" i="2"/>
  <c r="B229" i="2"/>
  <c r="C229" i="2"/>
  <c r="D229" i="2"/>
  <c r="E229" i="2"/>
  <c r="G229" i="2"/>
  <c r="H229" i="2"/>
  <c r="B230" i="2"/>
  <c r="C230" i="2"/>
  <c r="D230" i="2"/>
  <c r="E230" i="2"/>
  <c r="G230" i="2"/>
  <c r="H230" i="2"/>
  <c r="B231" i="2"/>
  <c r="C231" i="2"/>
  <c r="D231" i="2"/>
  <c r="E231" i="2"/>
  <c r="G231" i="2"/>
  <c r="H231" i="2"/>
  <c r="B232" i="2"/>
  <c r="C232" i="2"/>
  <c r="D232" i="2"/>
  <c r="E232" i="2"/>
  <c r="G232" i="2"/>
  <c r="H232" i="2"/>
  <c r="B233" i="2"/>
  <c r="C233" i="2"/>
  <c r="D233" i="2"/>
  <c r="E233" i="2"/>
  <c r="G233" i="2"/>
  <c r="H233" i="2"/>
  <c r="B234" i="2"/>
  <c r="C234" i="2"/>
  <c r="D234" i="2"/>
  <c r="E234" i="2"/>
  <c r="H234" i="2"/>
  <c r="H222" i="2"/>
  <c r="G222" i="2"/>
  <c r="E222" i="2"/>
  <c r="D222" i="2"/>
  <c r="C222" i="2"/>
  <c r="B222" i="2"/>
  <c r="B217" i="2"/>
  <c r="C217" i="2"/>
  <c r="D217" i="2"/>
  <c r="E217" i="2"/>
  <c r="G217" i="2"/>
  <c r="H217" i="2"/>
  <c r="B218" i="2"/>
  <c r="C218" i="2"/>
  <c r="D218" i="2"/>
  <c r="E218" i="2"/>
  <c r="G218" i="2"/>
  <c r="H218" i="2"/>
  <c r="B219" i="2"/>
  <c r="C219" i="2"/>
  <c r="D219" i="2"/>
  <c r="E219" i="2"/>
  <c r="G219" i="2"/>
  <c r="H219" i="2"/>
  <c r="B220" i="2"/>
  <c r="C220" i="2"/>
  <c r="D220" i="2"/>
  <c r="E220" i="2"/>
  <c r="G220" i="2"/>
  <c r="H220" i="2"/>
  <c r="B221" i="2"/>
  <c r="C221" i="2"/>
  <c r="D221" i="2"/>
  <c r="E221" i="2"/>
  <c r="G221" i="2"/>
  <c r="H221" i="2"/>
  <c r="H216" i="2"/>
  <c r="G216" i="2"/>
  <c r="E216" i="2"/>
  <c r="D216" i="2"/>
  <c r="C216" i="2"/>
  <c r="B216" i="2"/>
  <c r="B212" i="2"/>
  <c r="C212" i="2"/>
  <c r="D212" i="2"/>
  <c r="E212" i="2"/>
  <c r="G212" i="2"/>
  <c r="H212" i="2"/>
  <c r="B213" i="2"/>
  <c r="C213" i="2"/>
  <c r="D213" i="2"/>
  <c r="E213" i="2"/>
  <c r="G213" i="2"/>
  <c r="H213" i="2"/>
  <c r="B214" i="2"/>
  <c r="C214" i="2"/>
  <c r="D214" i="2"/>
  <c r="E214" i="2"/>
  <c r="G214" i="2"/>
  <c r="H214" i="2"/>
  <c r="B215" i="2"/>
  <c r="C215" i="2"/>
  <c r="D215" i="2"/>
  <c r="E215" i="2"/>
  <c r="G215" i="2"/>
  <c r="H215" i="2"/>
  <c r="H211" i="2"/>
  <c r="G211" i="2"/>
  <c r="E211" i="2"/>
  <c r="D211" i="2"/>
  <c r="C211" i="2"/>
  <c r="B211" i="2"/>
  <c r="B200" i="2"/>
  <c r="C200" i="2"/>
  <c r="D200" i="2"/>
  <c r="E200" i="2"/>
  <c r="G200" i="2"/>
  <c r="H200" i="2"/>
  <c r="B201" i="2"/>
  <c r="C201" i="2"/>
  <c r="D201" i="2"/>
  <c r="E201" i="2"/>
  <c r="G201" i="2"/>
  <c r="H201" i="2"/>
  <c r="B202" i="2"/>
  <c r="C202" i="2"/>
  <c r="D202" i="2"/>
  <c r="E202" i="2"/>
  <c r="G202" i="2"/>
  <c r="H202" i="2"/>
  <c r="B203" i="2"/>
  <c r="C203" i="2"/>
  <c r="D203" i="2"/>
  <c r="E203" i="2"/>
  <c r="G203" i="2"/>
  <c r="H203" i="2"/>
  <c r="B204" i="2"/>
  <c r="C204" i="2"/>
  <c r="D204" i="2"/>
  <c r="E204" i="2"/>
  <c r="G204" i="2"/>
  <c r="H204" i="2"/>
  <c r="B205" i="2"/>
  <c r="C205" i="2"/>
  <c r="D205" i="2"/>
  <c r="E205" i="2"/>
  <c r="G205" i="2"/>
  <c r="H205" i="2"/>
  <c r="B206" i="2"/>
  <c r="C206" i="2"/>
  <c r="D206" i="2"/>
  <c r="E206" i="2"/>
  <c r="G206" i="2"/>
  <c r="H206" i="2"/>
  <c r="B207" i="2"/>
  <c r="C207" i="2"/>
  <c r="D207" i="2"/>
  <c r="E207" i="2"/>
  <c r="G207" i="2"/>
  <c r="H207" i="2"/>
  <c r="B208" i="2"/>
  <c r="C208" i="2"/>
  <c r="D208" i="2"/>
  <c r="E208" i="2"/>
  <c r="G208" i="2"/>
  <c r="H208" i="2"/>
  <c r="B209" i="2"/>
  <c r="C209" i="2"/>
  <c r="D209" i="2"/>
  <c r="E209" i="2"/>
  <c r="G209" i="2"/>
  <c r="H209" i="2"/>
  <c r="B210" i="2"/>
  <c r="C210" i="2"/>
  <c r="D210" i="2"/>
  <c r="E210" i="2"/>
  <c r="G210" i="2"/>
  <c r="H210" i="2"/>
  <c r="G199" i="2"/>
  <c r="G185" i="2"/>
  <c r="G186" i="2"/>
  <c r="G187" i="2"/>
  <c r="G188" i="2"/>
  <c r="G189" i="2"/>
  <c r="G190" i="2"/>
  <c r="G191" i="2"/>
  <c r="G192" i="2"/>
  <c r="G193" i="2"/>
  <c r="G194" i="2"/>
  <c r="G195" i="2"/>
  <c r="G196" i="2"/>
  <c r="G197" i="2"/>
  <c r="G198" i="2"/>
  <c r="G184" i="2"/>
  <c r="H199" i="2"/>
  <c r="E199" i="2"/>
  <c r="D199" i="2"/>
  <c r="C199" i="2"/>
  <c r="B199" i="2"/>
  <c r="B197" i="2"/>
  <c r="C197" i="2"/>
  <c r="D197" i="2"/>
  <c r="E197" i="2"/>
  <c r="H197" i="2"/>
  <c r="B198" i="2"/>
  <c r="C198" i="2"/>
  <c r="D198" i="2"/>
  <c r="E198" i="2"/>
  <c r="H198" i="2"/>
  <c r="B185" i="2"/>
  <c r="C185" i="2"/>
  <c r="D185" i="2"/>
  <c r="E185" i="2"/>
  <c r="H185" i="2"/>
  <c r="B186" i="2"/>
  <c r="C186" i="2"/>
  <c r="D186" i="2"/>
  <c r="E186" i="2"/>
  <c r="H186" i="2"/>
  <c r="B187" i="2"/>
  <c r="C187" i="2"/>
  <c r="D187" i="2"/>
  <c r="E187" i="2"/>
  <c r="H187" i="2"/>
  <c r="B188" i="2"/>
  <c r="C188" i="2"/>
  <c r="D188" i="2"/>
  <c r="E188" i="2"/>
  <c r="H188" i="2"/>
  <c r="B189" i="2"/>
  <c r="C189" i="2"/>
  <c r="D189" i="2"/>
  <c r="E189" i="2"/>
  <c r="H189" i="2"/>
  <c r="B190" i="2"/>
  <c r="C190" i="2"/>
  <c r="D190" i="2"/>
  <c r="E190" i="2"/>
  <c r="H190" i="2"/>
  <c r="B191" i="2"/>
  <c r="C191" i="2"/>
  <c r="D191" i="2"/>
  <c r="E191" i="2"/>
  <c r="H191" i="2"/>
  <c r="B192" i="2"/>
  <c r="C192" i="2"/>
  <c r="D192" i="2"/>
  <c r="E192" i="2"/>
  <c r="H192" i="2"/>
  <c r="B193" i="2"/>
  <c r="C193" i="2"/>
  <c r="D193" i="2"/>
  <c r="E193" i="2"/>
  <c r="H193" i="2"/>
  <c r="B194" i="2"/>
  <c r="C194" i="2"/>
  <c r="D194" i="2"/>
  <c r="E194" i="2"/>
  <c r="H194" i="2"/>
  <c r="B195" i="2"/>
  <c r="C195" i="2"/>
  <c r="D195" i="2"/>
  <c r="E195" i="2"/>
  <c r="H195" i="2"/>
  <c r="B196" i="2"/>
  <c r="C196" i="2"/>
  <c r="D196" i="2"/>
  <c r="E196" i="2"/>
  <c r="H196" i="2"/>
  <c r="B184" i="2"/>
  <c r="H184" i="2"/>
  <c r="E184" i="2"/>
  <c r="D184" i="2"/>
  <c r="C184" i="2"/>
  <c r="B167" i="2"/>
  <c r="C167" i="2"/>
  <c r="D167" i="2"/>
  <c r="E167" i="2"/>
  <c r="G167" i="2"/>
  <c r="H167" i="2"/>
  <c r="B168" i="2"/>
  <c r="C168" i="2"/>
  <c r="D168" i="2"/>
  <c r="E168" i="2"/>
  <c r="G168" i="2"/>
  <c r="H168" i="2"/>
  <c r="B169" i="2"/>
  <c r="C169" i="2"/>
  <c r="D169" i="2"/>
  <c r="E169" i="2"/>
  <c r="G169" i="2"/>
  <c r="H169" i="2"/>
  <c r="B170" i="2"/>
  <c r="C170" i="2"/>
  <c r="D170" i="2"/>
  <c r="E170" i="2"/>
  <c r="G170" i="2"/>
  <c r="H170" i="2"/>
  <c r="B171" i="2"/>
  <c r="C171" i="2"/>
  <c r="D171" i="2"/>
  <c r="E171" i="2"/>
  <c r="G171" i="2"/>
  <c r="H171" i="2"/>
  <c r="B172" i="2"/>
  <c r="C172" i="2"/>
  <c r="D172" i="2"/>
  <c r="E172" i="2"/>
  <c r="G172" i="2"/>
  <c r="H172" i="2"/>
  <c r="B173" i="2"/>
  <c r="C173" i="2"/>
  <c r="D173" i="2"/>
  <c r="E173" i="2"/>
  <c r="G173" i="2"/>
  <c r="H173" i="2"/>
  <c r="B174" i="2"/>
  <c r="C174" i="2"/>
  <c r="D174" i="2"/>
  <c r="E174" i="2"/>
  <c r="G174" i="2"/>
  <c r="H174" i="2"/>
  <c r="B175" i="2"/>
  <c r="C175" i="2"/>
  <c r="D175" i="2"/>
  <c r="E175" i="2"/>
  <c r="G175" i="2"/>
  <c r="H175" i="2"/>
  <c r="B176" i="2"/>
  <c r="C176" i="2"/>
  <c r="D176" i="2"/>
  <c r="E176" i="2"/>
  <c r="G176" i="2"/>
  <c r="H176" i="2"/>
  <c r="B177" i="2"/>
  <c r="C177" i="2"/>
  <c r="D177" i="2"/>
  <c r="E177" i="2"/>
  <c r="G177" i="2"/>
  <c r="H177" i="2"/>
  <c r="B178" i="2"/>
  <c r="C178" i="2"/>
  <c r="D178" i="2"/>
  <c r="E178" i="2"/>
  <c r="G178" i="2"/>
  <c r="H178" i="2"/>
  <c r="B179" i="2"/>
  <c r="C179" i="2"/>
  <c r="D179" i="2"/>
  <c r="E179" i="2"/>
  <c r="G179" i="2"/>
  <c r="H179" i="2"/>
  <c r="B180" i="2"/>
  <c r="C180" i="2"/>
  <c r="D180" i="2"/>
  <c r="E180" i="2"/>
  <c r="G180" i="2"/>
  <c r="H180" i="2"/>
  <c r="B181" i="2"/>
  <c r="C181" i="2"/>
  <c r="D181" i="2"/>
  <c r="E181" i="2"/>
  <c r="G181" i="2"/>
  <c r="H181" i="2"/>
  <c r="B182" i="2"/>
  <c r="C182" i="2"/>
  <c r="D182" i="2"/>
  <c r="E182" i="2"/>
  <c r="G182" i="2"/>
  <c r="H182" i="2"/>
  <c r="B183" i="2"/>
  <c r="C183" i="2"/>
  <c r="D183" i="2"/>
  <c r="E183" i="2"/>
  <c r="G183" i="2"/>
  <c r="H183" i="2"/>
  <c r="H166" i="2"/>
  <c r="G166" i="2"/>
  <c r="E166" i="2"/>
  <c r="D166" i="2"/>
  <c r="B166" i="2"/>
  <c r="C166" i="2"/>
  <c r="B164" i="2"/>
  <c r="C164" i="2"/>
  <c r="D164" i="2"/>
  <c r="E164" i="2"/>
  <c r="G164" i="2"/>
  <c r="H164" i="2"/>
  <c r="B165" i="2"/>
  <c r="C165" i="2"/>
  <c r="D165" i="2"/>
  <c r="E165" i="2"/>
  <c r="G165" i="2"/>
  <c r="H165" i="2"/>
  <c r="B149" i="2"/>
  <c r="C149" i="2"/>
  <c r="D149" i="2"/>
  <c r="E149" i="2"/>
  <c r="G149" i="2"/>
  <c r="H149" i="2"/>
  <c r="B150" i="2"/>
  <c r="C150" i="2"/>
  <c r="D150" i="2"/>
  <c r="E150" i="2"/>
  <c r="G150" i="2"/>
  <c r="H150" i="2"/>
  <c r="B151" i="2"/>
  <c r="C151" i="2"/>
  <c r="D151" i="2"/>
  <c r="E151" i="2"/>
  <c r="G151" i="2"/>
  <c r="H151" i="2"/>
  <c r="B152" i="2"/>
  <c r="C152" i="2"/>
  <c r="D152" i="2"/>
  <c r="E152" i="2"/>
  <c r="G152" i="2"/>
  <c r="H152" i="2"/>
  <c r="B153" i="2"/>
  <c r="C153" i="2"/>
  <c r="D153" i="2"/>
  <c r="E153" i="2"/>
  <c r="G153" i="2"/>
  <c r="H153" i="2"/>
  <c r="B154" i="2"/>
  <c r="C154" i="2"/>
  <c r="D154" i="2"/>
  <c r="E154" i="2"/>
  <c r="G154" i="2"/>
  <c r="H154" i="2"/>
  <c r="B155" i="2"/>
  <c r="C155" i="2"/>
  <c r="D155" i="2"/>
  <c r="E155" i="2"/>
  <c r="G155" i="2"/>
  <c r="H155" i="2"/>
  <c r="B156" i="2"/>
  <c r="C156" i="2"/>
  <c r="D156" i="2"/>
  <c r="E156" i="2"/>
  <c r="G156" i="2"/>
  <c r="H156" i="2"/>
  <c r="B157" i="2"/>
  <c r="C157" i="2"/>
  <c r="D157" i="2"/>
  <c r="E157" i="2"/>
  <c r="G157" i="2"/>
  <c r="H157" i="2"/>
  <c r="B158" i="2"/>
  <c r="C158" i="2"/>
  <c r="D158" i="2"/>
  <c r="E158" i="2"/>
  <c r="G158" i="2"/>
  <c r="H158" i="2"/>
  <c r="B159" i="2"/>
  <c r="C159" i="2"/>
  <c r="D159" i="2"/>
  <c r="E159" i="2"/>
  <c r="G159" i="2"/>
  <c r="H159" i="2"/>
  <c r="B160" i="2"/>
  <c r="C160" i="2"/>
  <c r="D160" i="2"/>
  <c r="E160" i="2"/>
  <c r="G160" i="2"/>
  <c r="H160" i="2"/>
  <c r="B161" i="2"/>
  <c r="C161" i="2"/>
  <c r="D161" i="2"/>
  <c r="E161" i="2"/>
  <c r="G161" i="2"/>
  <c r="H161" i="2"/>
  <c r="B162" i="2"/>
  <c r="C162" i="2"/>
  <c r="D162" i="2"/>
  <c r="E162" i="2"/>
  <c r="G162" i="2"/>
  <c r="H162" i="2"/>
  <c r="B163" i="2"/>
  <c r="C163" i="2"/>
  <c r="D163" i="2"/>
  <c r="E163" i="2"/>
  <c r="G163" i="2"/>
  <c r="H163" i="2"/>
  <c r="H148" i="2"/>
  <c r="G148" i="2"/>
  <c r="E148" i="2"/>
  <c r="D148" i="2"/>
  <c r="C148" i="2"/>
  <c r="B148" i="2"/>
  <c r="B142" i="2"/>
  <c r="B134" i="2"/>
  <c r="E127" i="2"/>
  <c r="F127" i="2"/>
  <c r="G127" i="2"/>
  <c r="E128" i="2"/>
  <c r="F128" i="2"/>
  <c r="G128" i="2"/>
  <c r="E129" i="2"/>
  <c r="F129" i="2"/>
  <c r="G129" i="2"/>
  <c r="E130" i="2"/>
  <c r="F130" i="2"/>
  <c r="G130" i="2"/>
  <c r="E131" i="2"/>
  <c r="F131" i="2"/>
  <c r="G131" i="2"/>
  <c r="E132" i="2"/>
  <c r="F132" i="2"/>
  <c r="G132" i="2"/>
  <c r="E133" i="2"/>
  <c r="F133" i="2"/>
  <c r="G133" i="2"/>
  <c r="G126" i="2"/>
  <c r="F126" i="2"/>
  <c r="E126" i="2"/>
  <c r="E114" i="2"/>
  <c r="C107" i="2"/>
  <c r="C108" i="2"/>
  <c r="C109" i="2"/>
  <c r="C110" i="2"/>
  <c r="C111" i="2"/>
  <c r="C112" i="2"/>
  <c r="C113" i="2"/>
  <c r="C106" i="2"/>
  <c r="B107" i="2"/>
  <c r="B108" i="2"/>
  <c r="B109" i="2"/>
  <c r="B110" i="2"/>
  <c r="B111" i="2"/>
  <c r="B112" i="2"/>
  <c r="B113" i="2"/>
  <c r="B106" i="2"/>
  <c r="B79" i="2"/>
  <c r="C79" i="2"/>
  <c r="D79" i="2"/>
  <c r="B80" i="2"/>
  <c r="C80" i="2"/>
  <c r="D80" i="2"/>
  <c r="B81" i="2"/>
  <c r="C81" i="2"/>
  <c r="D81" i="2"/>
  <c r="B82" i="2"/>
  <c r="C82" i="2"/>
  <c r="D82" i="2"/>
  <c r="B83" i="2"/>
  <c r="C83" i="2"/>
  <c r="D83" i="2"/>
  <c r="B84" i="2"/>
  <c r="C84" i="2"/>
  <c r="D84" i="2"/>
  <c r="B85" i="2"/>
  <c r="C85" i="2"/>
  <c r="D85" i="2"/>
  <c r="B86" i="2"/>
  <c r="C86" i="2"/>
  <c r="D86" i="2"/>
  <c r="B87" i="2"/>
  <c r="C87" i="2"/>
  <c r="D87" i="2"/>
  <c r="B88" i="2"/>
  <c r="C88" i="2"/>
  <c r="D88" i="2"/>
  <c r="B89" i="2"/>
  <c r="C89" i="2"/>
  <c r="D89" i="2"/>
  <c r="B90" i="2"/>
  <c r="C90" i="2"/>
  <c r="D90" i="2"/>
  <c r="B91" i="2"/>
  <c r="C91" i="2"/>
  <c r="D91" i="2"/>
  <c r="B92" i="2"/>
  <c r="C92" i="2"/>
  <c r="D92" i="2"/>
  <c r="B93" i="2"/>
  <c r="C93" i="2"/>
  <c r="D93" i="2"/>
  <c r="B94" i="2"/>
  <c r="C94" i="2"/>
  <c r="D94" i="2"/>
  <c r="B95" i="2"/>
  <c r="C95" i="2"/>
  <c r="D95" i="2"/>
  <c r="B96" i="2"/>
  <c r="C96" i="2"/>
  <c r="D96" i="2"/>
  <c r="B97" i="2"/>
  <c r="C97" i="2"/>
  <c r="D97" i="2"/>
  <c r="B98" i="2"/>
  <c r="C98" i="2"/>
  <c r="D98" i="2"/>
  <c r="B99" i="2"/>
  <c r="C99" i="2"/>
  <c r="D99" i="2"/>
  <c r="B100" i="2"/>
  <c r="C100" i="2"/>
  <c r="D100" i="2"/>
  <c r="B101" i="2"/>
  <c r="C101" i="2"/>
  <c r="D101" i="2"/>
  <c r="B102" i="2"/>
  <c r="C102" i="2"/>
  <c r="D102" i="2"/>
  <c r="B103" i="2"/>
  <c r="C103" i="2"/>
  <c r="D103" i="2"/>
  <c r="B104" i="2"/>
  <c r="C104" i="2"/>
  <c r="D104" i="2"/>
  <c r="B105" i="2"/>
  <c r="C105" i="2"/>
  <c r="D105" i="2"/>
  <c r="D78" i="2"/>
  <c r="C78" i="2"/>
  <c r="B78" i="2"/>
  <c r="B76" i="2"/>
  <c r="B75" i="2"/>
  <c r="B74" i="2"/>
  <c r="B73" i="2"/>
  <c r="B72" i="2"/>
  <c r="B71" i="2"/>
  <c r="B68" i="2"/>
  <c r="B69" i="2"/>
  <c r="B67" i="2"/>
  <c r="C66" i="2"/>
  <c r="B59" i="2"/>
  <c r="B58" i="2"/>
  <c r="B49" i="2"/>
  <c r="B44" i="2"/>
  <c r="C44" i="2"/>
  <c r="D44" i="2"/>
  <c r="B45" i="2"/>
  <c r="C45" i="2"/>
  <c r="D45" i="2"/>
  <c r="B46" i="2"/>
  <c r="C46" i="2"/>
  <c r="D46" i="2"/>
  <c r="B43" i="2"/>
  <c r="D57" i="2"/>
  <c r="C57" i="2"/>
  <c r="B57" i="2" s="1"/>
  <c r="D56" i="2"/>
  <c r="C56" i="2"/>
  <c r="B56" i="2" s="1"/>
  <c r="D50" i="2"/>
  <c r="C50" i="2"/>
  <c r="B50" i="2" s="1"/>
  <c r="E33" i="2"/>
  <c r="E32" i="2"/>
  <c r="E31" i="2"/>
  <c r="B14" i="2"/>
  <c r="B13" i="2"/>
  <c r="B12" i="2"/>
  <c r="B11" i="2"/>
  <c r="B10" i="2"/>
  <c r="B9" i="2"/>
  <c r="B7" i="2"/>
  <c r="C47" i="2"/>
  <c r="B47" i="2" s="1"/>
  <c r="C48" i="2"/>
  <c r="C49" i="2"/>
  <c r="C51" i="2"/>
  <c r="B51" i="2" s="1"/>
  <c r="C52" i="2"/>
  <c r="B52" i="2" s="1"/>
  <c r="B48" i="2"/>
  <c r="C53" i="2"/>
  <c r="B53" i="2" s="1"/>
  <c r="C54" i="2"/>
  <c r="B54" i="2" s="1"/>
  <c r="C55" i="2"/>
  <c r="B55" i="2" s="1"/>
  <c r="C58" i="2"/>
  <c r="C59" i="2"/>
  <c r="C63" i="2"/>
  <c r="C43" i="2"/>
  <c r="E34" i="2"/>
  <c r="E35" i="2"/>
  <c r="E36" i="2"/>
  <c r="E37" i="2"/>
  <c r="E38" i="2"/>
  <c r="E39" i="2"/>
  <c r="E40" i="2"/>
  <c r="B34" i="2"/>
  <c r="C34" i="2"/>
  <c r="D34" i="2"/>
  <c r="B35" i="2"/>
  <c r="C35" i="2"/>
  <c r="D35" i="2"/>
  <c r="B36" i="2"/>
  <c r="C36" i="2"/>
  <c r="D36" i="2"/>
  <c r="B37" i="2"/>
  <c r="C37" i="2"/>
  <c r="D37" i="2"/>
  <c r="B38" i="2"/>
  <c r="C38" i="2"/>
  <c r="D38" i="2"/>
  <c r="B39" i="2"/>
  <c r="C39" i="2"/>
  <c r="D39" i="2"/>
  <c r="B8" i="2"/>
  <c r="B28" i="2"/>
  <c r="B25" i="2"/>
  <c r="B19" i="2"/>
  <c r="B20" i="2"/>
  <c r="B21" i="2"/>
  <c r="B22" i="2"/>
  <c r="B23" i="2"/>
  <c r="B18" i="2"/>
  <c r="D54" i="2"/>
  <c r="D55" i="2"/>
  <c r="D58" i="2"/>
  <c r="D59" i="2"/>
  <c r="D53" i="2"/>
  <c r="D52" i="2"/>
  <c r="D51" i="2"/>
  <c r="D49" i="2"/>
  <c r="D48" i="2"/>
  <c r="D47" i="2"/>
  <c r="D43" i="2"/>
  <c r="B42" i="2"/>
  <c r="B41" i="2"/>
  <c r="B40" i="2"/>
  <c r="B33" i="2"/>
  <c r="B32" i="2"/>
  <c r="B31" i="2"/>
  <c r="D40" i="2"/>
  <c r="D33" i="2"/>
  <c r="D32" i="2"/>
  <c r="D31" i="2"/>
  <c r="C40" i="2"/>
  <c r="C33" i="2"/>
  <c r="C32" i="2"/>
  <c r="C31" i="2"/>
  <c r="B29" i="2"/>
  <c r="B26" i="2"/>
  <c r="C24" i="2"/>
  <c r="B17" i="2"/>
  <c r="B30" i="2"/>
  <c r="B27" i="2"/>
  <c r="B24" i="2"/>
  <c r="E15" i="2"/>
  <c r="D15" i="2"/>
  <c r="C15" i="2"/>
  <c r="B15" i="2"/>
  <c r="D16" i="2"/>
  <c r="C16" i="2"/>
  <c r="B16" i="2"/>
  <c r="B6" i="2"/>
  <c r="D5" i="2"/>
  <c r="C5" i="2"/>
  <c r="B5" i="2"/>
  <c r="B4" i="2"/>
  <c r="B3" i="2"/>
  <c r="B2" i="2"/>
  <c r="B1" i="2"/>
</calcChain>
</file>

<file path=xl/sharedStrings.xml><?xml version="1.0" encoding="utf-8"?>
<sst xmlns="http://schemas.openxmlformats.org/spreadsheetml/2006/main" count="7884" uniqueCount="6649">
  <si>
    <t>Европейски земеделски фонд за развитие на селските райони</t>
  </si>
  <si>
    <t>МИНИСТЕРСТВО НА ЗЕМЕДЕЛИЕТО И ХРАНИТЕ</t>
  </si>
  <si>
    <t>РАЗПЛАЩАТЕЛНА АГЕНЦИЯ</t>
  </si>
  <si>
    <t>№</t>
  </si>
  <si>
    <t>Име, Презиме, Фамилия</t>
  </si>
  <si>
    <t>НЕ</t>
  </si>
  <si>
    <t>ДА</t>
  </si>
  <si>
    <t>Критерии</t>
  </si>
  <si>
    <t>Минимално изискване</t>
  </si>
  <si>
    <t>Максимален брой точки</t>
  </si>
  <si>
    <t>Обосновка на заявения брой точки</t>
  </si>
  <si>
    <t>Над 50%
10 точки</t>
  </si>
  <si>
    <t>Над 85%
15 точки</t>
  </si>
  <si>
    <t>*</t>
  </si>
  <si>
    <t>Над 10 работни места
10 точки</t>
  </si>
  <si>
    <t>Над 30%
4 точки</t>
  </si>
  <si>
    <t>Над 50%
5 точки</t>
  </si>
  <si>
    <t>Над 85%
7 точки</t>
  </si>
  <si>
    <t>Общ брой на заявените точки по критериите за оценка на проекта:</t>
  </si>
  <si>
    <t>*Кандидатът отбелязва/посочва в колона „Точки“, коя част от съответния критерий изпълнява, а в колона „Обосновка на заявения брой точки“ посочва мотиви за  съответния избор</t>
  </si>
  <si>
    <t>100%
16 точки</t>
  </si>
  <si>
    <t>До 5 работни места вкл.
5 точки</t>
  </si>
  <si>
    <t>Над 5 до 10 работни места
8 точки</t>
  </si>
  <si>
    <t>От 5% до 10% включително
4 точки</t>
  </si>
  <si>
    <t>Над 10%
8 точки</t>
  </si>
  <si>
    <t>Над 85%
8 точки</t>
  </si>
  <si>
    <t>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t>
  </si>
  <si>
    <t>ime_proekt</t>
  </si>
  <si>
    <t>uinzpzp</t>
  </si>
  <si>
    <t>palnom_ime</t>
  </si>
  <si>
    <t>palnom_egn</t>
  </si>
  <si>
    <t>palnom_lk</t>
  </si>
  <si>
    <t>palnom</t>
  </si>
  <si>
    <t>produkcia</t>
  </si>
  <si>
    <t>sektor</t>
  </si>
  <si>
    <t>tip_proekt</t>
  </si>
  <si>
    <t>zapoved</t>
  </si>
  <si>
    <t>sum_razhodi</t>
  </si>
  <si>
    <t>uvelichenie_2_4</t>
  </si>
  <si>
    <t>uvelichenie_2_5</t>
  </si>
  <si>
    <t>uvelichenie_2_6</t>
  </si>
  <si>
    <t>uvelichenie_2_7</t>
  </si>
  <si>
    <t>uvelichenie_2_8</t>
  </si>
  <si>
    <t>uvelichenie_2_9</t>
  </si>
  <si>
    <t>subs_zaiavena</t>
  </si>
  <si>
    <t>mejd_1</t>
  </si>
  <si>
    <t>mejd_1_sum_razhodi</t>
  </si>
  <si>
    <t>mejd_1_opis</t>
  </si>
  <si>
    <t>mejd_2</t>
  </si>
  <si>
    <t>mejd_2_sum_razhodi</t>
  </si>
  <si>
    <t>mejd_2_opis</t>
  </si>
  <si>
    <t>stand_1</t>
  </si>
  <si>
    <t>stand_2</t>
  </si>
  <si>
    <t>stand_3</t>
  </si>
  <si>
    <t>stand_4</t>
  </si>
  <si>
    <t>stand_5</t>
  </si>
  <si>
    <t>stand_6</t>
  </si>
  <si>
    <t>stand_7</t>
  </si>
  <si>
    <t>stand_8</t>
  </si>
  <si>
    <t>stand_9</t>
  </si>
  <si>
    <t>stand_10</t>
  </si>
  <si>
    <t>start_stopanstvo</t>
  </si>
  <si>
    <t>kandidatstvam_sum</t>
  </si>
  <si>
    <t>kriterii_1_1</t>
  </si>
  <si>
    <t>kriterii_1_2</t>
  </si>
  <si>
    <t>kriterii_1_3</t>
  </si>
  <si>
    <t>kriterii_1_4</t>
  </si>
  <si>
    <t>kriterii_1_5</t>
  </si>
  <si>
    <t>kriterii_2_1</t>
  </si>
  <si>
    <t>kriterii_4</t>
  </si>
  <si>
    <t>kriterii_5</t>
  </si>
  <si>
    <t>kriterii_6_1</t>
  </si>
  <si>
    <t>kriterii_6_2</t>
  </si>
  <si>
    <t>kriterii_6_3</t>
  </si>
  <si>
    <t>kriterii_7_1</t>
  </si>
  <si>
    <t>kriterii_7_2</t>
  </si>
  <si>
    <t>kriterii_8_1</t>
  </si>
  <si>
    <t>kriterii_8_2</t>
  </si>
  <si>
    <t>kriterii_9</t>
  </si>
  <si>
    <t>sum_tochki</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</si>
  <si>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</si>
  <si>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nad_50_pct_10p</t>
  </si>
  <si>
    <t>100_pct_16p</t>
  </si>
  <si>
    <t>do_5_rab_vkl_5p</t>
  </si>
  <si>
    <t>nad_10_rab_10p</t>
  </si>
  <si>
    <t>nad_10_pct_8p</t>
  </si>
  <si>
    <t>nad_30_pct_4p</t>
  </si>
  <si>
    <t>ot_5_do_10_rab_8p</t>
  </si>
  <si>
    <t>nad_50_pct_5p</t>
  </si>
  <si>
    <t>nad_85_pct_15p</t>
  </si>
  <si>
    <t>nad_85_pct_7p</t>
  </si>
  <si>
    <t>nad_85_pct_8p</t>
  </si>
  <si>
    <t>ot_5_do_10_pct_4p</t>
  </si>
  <si>
    <t>-</t>
  </si>
  <si>
    <t>investicii_smr</t>
  </si>
  <si>
    <t>investicii_mash</t>
  </si>
  <si>
    <t>investicii_transport</t>
  </si>
  <si>
    <t>investicii_traini</t>
  </si>
  <si>
    <t>investicii_nematerialni</t>
  </si>
  <si>
    <t>investicii_drugi</t>
  </si>
  <si>
    <t>Програма:</t>
  </si>
  <si>
    <t>№ на договора:</t>
  </si>
  <si>
    <t>Година:</t>
  </si>
  <si>
    <t>Показател</t>
  </si>
  <si>
    <t>Мъже</t>
  </si>
  <si>
    <t>Жени</t>
  </si>
  <si>
    <t>&lt;40</t>
  </si>
  <si>
    <t>&gt;40</t>
  </si>
  <si>
    <t>Средносписъчен брой на персонала към предходната финансова година</t>
  </si>
  <si>
    <t>Планиран брой на допълнително наетия персонал за нуждите на проекта</t>
  </si>
  <si>
    <t>1. Физическо лице, нерегистрирано по някакъв закон</t>
  </si>
  <si>
    <t>2. Физическо лице – осигурител по чл. 2 от Търговския закон</t>
  </si>
  <si>
    <t>3. Едноличен търговец (ЕТ)</t>
  </si>
  <si>
    <t>4. Акционерно дружество (ЕАД/АД)</t>
  </si>
  <si>
    <t>5. Дружество с ограничена отговорност (ЕООД/ООД)</t>
  </si>
  <si>
    <t>6. Друго дружество</t>
  </si>
  <si>
    <t>7. Кооперация</t>
  </si>
  <si>
    <t>8. Група/организация на производители</t>
  </si>
  <si>
    <t>9. Друго (посочете): _________________________________________</t>
  </si>
  <si>
    <t>Модернизиране на съществуващи – 1</t>
  </si>
  <si>
    <t xml:space="preserve">закупуване – 3 </t>
  </si>
  <si>
    <t>изграждане на нови – 2</t>
  </si>
  <si>
    <t>30942</t>
  </si>
  <si>
    <t/>
  </si>
  <si>
    <t>DD</t>
  </si>
  <si>
    <t>CC</t>
  </si>
  <si>
    <t>I.  Подобряване на поземлени имоти</t>
  </si>
  <si>
    <t>R_I</t>
  </si>
  <si>
    <t>I.1. Закупуване земя</t>
  </si>
  <si>
    <t>R_I_1</t>
  </si>
  <si>
    <t>I.1.1. Закупуване на земя за създаване и/или презасаждане на трайни насаждения - овощни насаждения, ягодоплодни насаждения, лозя, други многогодишни култури</t>
  </si>
  <si>
    <t>R_I_1_1</t>
  </si>
  <si>
    <t>I.1.2. Закупуване на земя за изграждане/модернизиране на производствени сгради</t>
  </si>
  <si>
    <t>R_I_1_2</t>
  </si>
  <si>
    <t>I.1.3. Закупуване на земя за други производствени цели</t>
  </si>
  <si>
    <t>R_I_1_3</t>
  </si>
  <si>
    <t>I.2. Изграждане/модернизиране на инфраструктурата</t>
  </si>
  <si>
    <t>R_I_2</t>
  </si>
  <si>
    <t>I.2.1. Малка инфраструктура (пътища в стопанството, огради, електрически пастири и т.н.)</t>
  </si>
  <si>
    <t>R_I_2_1</t>
  </si>
  <si>
    <t>I.2.2. Поливни съоръжения/инфраструктура</t>
  </si>
  <si>
    <t>R_I_2_2</t>
  </si>
  <si>
    <t>I.2.3. Отводнителна инфраструктура</t>
  </si>
  <si>
    <t>R_I_2_3</t>
  </si>
  <si>
    <t>I.3. Създаване и/или презасаждане на трайни насаждения</t>
  </si>
  <si>
    <t>R_I_3</t>
  </si>
  <si>
    <t>I.3.1. Създаване и/или презасаждане на ягодоплодни насаждения</t>
  </si>
  <si>
    <t>R_I_3_1</t>
  </si>
  <si>
    <t>I.3.2. Създаване и/или презасаждане на други овощни насаждения</t>
  </si>
  <si>
    <t>R_I_3_2</t>
  </si>
  <si>
    <t>I.3.3. Създаване и/или презасаждане на лозя</t>
  </si>
  <si>
    <t>R_I_3_3</t>
  </si>
  <si>
    <t>I.3.4. Създаване и/или презасаждане на многогодишни етерично маслени и медицински (лекарствени) култури</t>
  </si>
  <si>
    <t>R_I_3_4</t>
  </si>
  <si>
    <t>I.3.5. Създаване и/или презасаждане на бързорастящи дървесни видове използвани като биомаса за производство на био-енергия</t>
  </si>
  <si>
    <t>R_I_3_5</t>
  </si>
  <si>
    <t>I.3.6. Създаване и/или презасаждане на други трайни насаждения</t>
  </si>
  <si>
    <t>R_I_3_6</t>
  </si>
  <si>
    <t>I.4. Изграждане/реконструкция на оранжерии</t>
  </si>
  <si>
    <t>R_I_4</t>
  </si>
  <si>
    <t>I.4.1.  Изграждане/реконструкция на оранжерии-общо</t>
  </si>
  <si>
    <t>R_I_4_1</t>
  </si>
  <si>
    <t>II.  Закупуване Оборудване, Машини, Съоръжения</t>
  </si>
  <si>
    <t>R_II</t>
  </si>
  <si>
    <t>II.1. Трактори (вкл.прикачен инвентар)</t>
  </si>
  <si>
    <t>R_II_1</t>
  </si>
  <si>
    <t>II.2. Комбайни и друга земеделска техника за прибиране на реколтата (вкл. прикачен инвентар)</t>
  </si>
  <si>
    <t>R_II_2</t>
  </si>
  <si>
    <t>II.3. Друга земеделска техника за стопанството</t>
  </si>
  <si>
    <t>R_II_3</t>
  </si>
  <si>
    <t>II.4. Машини и оборудване за почистване на оборски тор</t>
  </si>
  <si>
    <t>R_II_4</t>
  </si>
  <si>
    <t>II.5. Машини и оборудване за доене и за доилните зали, вкл. охладителни вани</t>
  </si>
  <si>
    <t>R_II_5</t>
  </si>
  <si>
    <t>II.6.  Съоръжения и оборудване за пунктове за събиране на мляко</t>
  </si>
  <si>
    <t>R_II_6</t>
  </si>
  <si>
    <t>II.7.  Оборудване за охлаждане на продукцията</t>
  </si>
  <si>
    <t>R_II_7</t>
  </si>
  <si>
    <t>II.8.  Машини, оборудване и съоръжения за производство на фураж</t>
  </si>
  <si>
    <t>R_II_8</t>
  </si>
  <si>
    <t>II.9. Машини и оборудване за хранене и поене на животните</t>
  </si>
  <si>
    <t>R_II_9</t>
  </si>
  <si>
    <t>II.10. Машини и оборудване за поддържане на микроклимата в сградите за отглеждане на животните</t>
  </si>
  <si>
    <t>R_II_10</t>
  </si>
  <si>
    <t>II.11. Оборудване и машини за товарене и разтоварване</t>
  </si>
  <si>
    <t>R_II_11</t>
  </si>
  <si>
    <t>II.12. Транспортни линии за суровини, готова продукция и животни</t>
  </si>
  <si>
    <t>R_II_12</t>
  </si>
  <si>
    <t>II.13. Друго технологично оборудване за осигуряване функционирането на помещенията за отглеждане на животните</t>
  </si>
  <si>
    <t>R_II_13</t>
  </si>
  <si>
    <t>II.14. Оборудване за напояване във фермите – машини и агрегати</t>
  </si>
  <si>
    <t>R_II_14</t>
  </si>
  <si>
    <t>II.15. Оборудване и съоръжения за обработка и опаковане на продукцията от стопанството, в т.ч. машини, агрегати, линии за почистване, сортиране, сушене, пресоване, опаковане</t>
  </si>
  <si>
    <t>R_II_15</t>
  </si>
  <si>
    <t>II.16. Машини, съоръжения и оборудване за осигуряване функционирането на оранжерии</t>
  </si>
  <si>
    <t>R_II_16</t>
  </si>
  <si>
    <t>II.17. Машини, съоръжения и оборудване за поддържане и управление на торосъбирателни и септични ями</t>
  </si>
  <si>
    <t>R_II_17</t>
  </si>
  <si>
    <t>II.18. Машини, съоръжения и оборудване за управление, депониране и пречистване на твърдите и течни отпадъци (вкл. отпадъчни води) от дейността на стопанството</t>
  </si>
  <si>
    <t>R_II_18</t>
  </si>
  <si>
    <t>II.19. Съоръжения и оборудване за пунктове за дезинфекция и осеменяване</t>
  </si>
  <si>
    <t>R_II_19</t>
  </si>
  <si>
    <t>II.20. Машини, съоръжения и оборудване за складови помещения и сгради</t>
  </si>
  <si>
    <t>R_II_20</t>
  </si>
  <si>
    <t>II.21. Машини, съоръжения и оборудване за сушилни</t>
  </si>
  <si>
    <t>R_II_21</t>
  </si>
  <si>
    <t>II.22. Машини, съоръжения и оборудване за други селско стопански сгради необходими за функционирането на стопанството</t>
  </si>
  <si>
    <t>R_II_22</t>
  </si>
  <si>
    <t>II.23. Оборудване на лаборатории за въвеждане на стандарти и контрол на качеството на земеделската продукция</t>
  </si>
  <si>
    <t>R_II_23</t>
  </si>
  <si>
    <t>II.24. Оборудване на разсадници за производство на посадъчен материал</t>
  </si>
  <si>
    <t>R_II_24</t>
  </si>
  <si>
    <t>II.25. Машини, съоръжения и оборудване за преработване на биомаса за получаване на топлинна или електроенергия за нуждите на стопанството</t>
  </si>
  <si>
    <t>R_II_25</t>
  </si>
  <si>
    <t>II.26. Инвентар необходим за пчелното стопанство вкл. пчелни кошери</t>
  </si>
  <si>
    <t>R_II_26</t>
  </si>
  <si>
    <t>II.27. Оборудване за предпазване на земеделската продукция от градушки</t>
  </si>
  <si>
    <t>R_II_27</t>
  </si>
  <si>
    <t>II.28. Оборудване за ограждане и опазване на земеделското стопанство</t>
  </si>
  <si>
    <t>R_II_28</t>
  </si>
  <si>
    <t>II.29. Други машини, съоръжения и оборудване (не споменати никъде по-горе)</t>
  </si>
  <si>
    <t>R_II_29</t>
  </si>
  <si>
    <t>III. Сгради, помещения</t>
  </si>
  <si>
    <t>R_III</t>
  </si>
  <si>
    <t>III.1. Помещения за отглеждане на крави за мляко</t>
  </si>
  <si>
    <t>R_III_1</t>
  </si>
  <si>
    <t>III.2. Помещения за отглеждане на биволици за мляко</t>
  </si>
  <si>
    <t>R_III_2</t>
  </si>
  <si>
    <t>III.3. Помещения за отглеждане на говеда за месо</t>
  </si>
  <si>
    <t>R_III_3</t>
  </si>
  <si>
    <t>III.4. Помещения за отглеждане на телета до 1г. за месо</t>
  </si>
  <si>
    <t>R_III_4</t>
  </si>
  <si>
    <t>III.5. Помещения за отглеждане на биволи за месо</t>
  </si>
  <si>
    <t>R_III_5</t>
  </si>
  <si>
    <t>III.6. Помещения за отглеждане на коне за месо</t>
  </si>
  <si>
    <t>R_III_6</t>
  </si>
  <si>
    <t>III.7. Помещения за отглеждане на други животни за месно говедовъдство</t>
  </si>
  <si>
    <t>R_III_7</t>
  </si>
  <si>
    <t>III.8. Помещения за отглеждане на свине</t>
  </si>
  <si>
    <t>R_III_8</t>
  </si>
  <si>
    <t>III.9. Помещения за отглеждане на овце вкл. агнета и шилета за мляко</t>
  </si>
  <si>
    <t>R_III_9</t>
  </si>
  <si>
    <t>III.10. Помещения за отглеждане на овце вкл. агнета и шилета за месо</t>
  </si>
  <si>
    <t>R_III_10</t>
  </si>
  <si>
    <t>III.11. Помещения за отглеждане на овце вкл. агнета и шилета за месо и мляко</t>
  </si>
  <si>
    <t>R_III_11</t>
  </si>
  <si>
    <t>III.12. Помещения за отглеждане на кози вкл. ярета за мляко</t>
  </si>
  <si>
    <t>R_III_12</t>
  </si>
  <si>
    <t>III.13. Помещения за отглеждане на кози вкл. ярета за месо</t>
  </si>
  <si>
    <t>R_III_13</t>
  </si>
  <si>
    <t>III.14. Помещения за отглеждане на кози, вкл. ярета за месо и мляко</t>
  </si>
  <si>
    <t>R_III_14</t>
  </si>
  <si>
    <t>III.15. Помещения за отглеждане на кокошки—носачки</t>
  </si>
  <si>
    <t>R_III_15</t>
  </si>
  <si>
    <t>III.16. Помещения за отглеждане на бройлери</t>
  </si>
  <si>
    <t>R_III_16</t>
  </si>
  <si>
    <t>III.17. Помещения за отглеждане на пуйки</t>
  </si>
  <si>
    <t>R_III_17</t>
  </si>
  <si>
    <t>III.18. Помещения за отглеждане на гъски</t>
  </si>
  <si>
    <t>R_III_18</t>
  </si>
  <si>
    <t>III.19. Помещения за отглеждане на други птици</t>
  </si>
  <si>
    <t>R_III_19</t>
  </si>
  <si>
    <t>III.20. Помещения за отглеждане на зайци</t>
  </si>
  <si>
    <t>R_III_20</t>
  </si>
  <si>
    <t>III.21. Помещения за отглеждане на буби</t>
  </si>
  <si>
    <t>R_III_21</t>
  </si>
  <si>
    <t>III.22. Помещения за отглеждането на охлюви</t>
  </si>
  <si>
    <t>R_III_22</t>
  </si>
  <si>
    <t>III.23. Помещения за отглеждането на червеи</t>
  </si>
  <si>
    <t>R_III_23</t>
  </si>
  <si>
    <t>III.24. Помещения за отглеждане на други видове животни</t>
  </si>
  <si>
    <t>R_III_24</t>
  </si>
  <si>
    <t>III.25. Доилни зали</t>
  </si>
  <si>
    <t>R_III_25</t>
  </si>
  <si>
    <t>III.26. Пунктове за събиране на млякото</t>
  </si>
  <si>
    <t>R_III_26</t>
  </si>
  <si>
    <t>III.27. Пунктове за дезинфекция и осеменяване</t>
  </si>
  <si>
    <t>R_III_27</t>
  </si>
  <si>
    <t>III.28. Торосъбирателни и септични ями</t>
  </si>
  <si>
    <t>R_III_28</t>
  </si>
  <si>
    <t>III.29. Помещения за управление, депониране и пречистване на твърдите и течни отпадъци (вкл. отпадъчни води) получени от производствената дейност на стопанството</t>
  </si>
  <si>
    <t>R_III_29</t>
  </si>
  <si>
    <t>III.30. Помещения за съхранение и приготвяне на фураж</t>
  </si>
  <si>
    <t>R_III_30</t>
  </si>
  <si>
    <t>III.31. Други складови помещения</t>
  </si>
  <si>
    <t>R_III_31</t>
  </si>
  <si>
    <t>III.32. Помещения необходими за производство на семена и посадъчен материал</t>
  </si>
  <si>
    <t>R_III_32</t>
  </si>
  <si>
    <t>III.33. Помещения за сушене, пакетиране и етикетиране на продукция</t>
  </si>
  <si>
    <t>R_III_33</t>
  </si>
  <si>
    <t>III.34. Помещения за персонала</t>
  </si>
  <si>
    <t>R_III_34</t>
  </si>
  <si>
    <t>III.35. Помещения за лаборатории за въвеждане на стандарти и контрол на качеството на произвежданата продукция</t>
  </si>
  <si>
    <t>R_III_35</t>
  </si>
  <si>
    <t>III.36. Помещения за преработване на биомаса за получаване на топлинна или електроенергия за нуждите на стопанството</t>
  </si>
  <si>
    <t>R_III_36</t>
  </si>
  <si>
    <t>III.37. Помещения свързани с производството, съхранение и контрол на пчелен мед</t>
  </si>
  <si>
    <t>R_III_37</t>
  </si>
  <si>
    <t>III.38. Помещения за отглеждане на култивирани гъби</t>
  </si>
  <si>
    <t>R_III_38</t>
  </si>
  <si>
    <t>III.39. Други помещения</t>
  </si>
  <si>
    <t>R_III_39</t>
  </si>
  <si>
    <t>IV.Други разходи</t>
  </si>
  <si>
    <t>R_IV</t>
  </si>
  <si>
    <t>IV.1. Инвестиции за постигане на съответствие със стандарти на ЕС</t>
  </si>
  <si>
    <t>R_IV_1</t>
  </si>
  <si>
    <t>IV.2. Инвестиции за постигане на съответствие със съществуващи стандарти на ЕС - за млади фермери получаващи подкрепа по подмярка 6.1.</t>
  </si>
  <si>
    <t>R_IV_2</t>
  </si>
  <si>
    <t>IV.3. Инвестиции за внедряване на системи за управление на качеството</t>
  </si>
  <si>
    <t>R_IV_3</t>
  </si>
  <si>
    <t>IV.4. Р-ди за закупуване на софтуер, ноу-хау, патенти и лицензии, необходими за изготвяне и изпълнение на проекта</t>
  </si>
  <si>
    <t>R_IV_4</t>
  </si>
  <si>
    <t>IV.5. Разходи свързани с подготовка и управление на проекта</t>
  </si>
  <si>
    <t>R_IV_5</t>
  </si>
  <si>
    <t>IV.6. Разходи за консултантски услуги</t>
  </si>
  <si>
    <t>R_IV_6</t>
  </si>
  <si>
    <t>IV.7. Други инвестиции</t>
  </si>
  <si>
    <t>R_IV_7</t>
  </si>
  <si>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</si>
  <si>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</si>
  <si>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</si>
  <si>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</si>
  <si>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</si>
  <si>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</si>
  <si>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</si>
  <si>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</si>
  <si>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</si>
  <si>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</si>
  <si>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</si>
  <si>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</si>
  <si>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 - ………………………..</t>
  </si>
  <si>
    <t>Тютюн</t>
  </si>
  <si>
    <t>Хмел</t>
  </si>
  <si>
    <t>Захарно цвекло</t>
  </si>
  <si>
    <t>Памук</t>
  </si>
  <si>
    <t>Лен</t>
  </si>
  <si>
    <t>Коноп</t>
  </si>
  <si>
    <t>Слънчоглед</t>
  </si>
  <si>
    <t>Рапица</t>
  </si>
  <si>
    <t>Соя</t>
  </si>
  <si>
    <t>Фъстъци</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</si>
  <si>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</si>
  <si>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</si>
  <si>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</si>
  <si>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</si>
  <si>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</si>
  <si>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</si>
  <si>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</si>
  <si>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</si>
  <si>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 - ………………………………………..</t>
  </si>
  <si>
    <t>Фасул</t>
  </si>
  <si>
    <t>Грах</t>
  </si>
  <si>
    <t>Леща</t>
  </si>
  <si>
    <t>Нахут</t>
  </si>
  <si>
    <t>Други протеинодайни култури - ……………….</t>
  </si>
  <si>
    <t>Царевица за силаж</t>
  </si>
  <si>
    <t>Фий</t>
  </si>
  <si>
    <t>Люцерна</t>
  </si>
  <si>
    <t>Естествени ливади</t>
  </si>
  <si>
    <t>3159+3149</t>
  </si>
  <si>
    <t>Други фуражни култури - ………………………</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</si>
  <si>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</si>
  <si>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</si>
  <si>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</si>
  <si>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</si>
  <si>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</si>
  <si>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</si>
  <si>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</si>
  <si>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</si>
  <si>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</si>
  <si>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</si>
  <si>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</si>
  <si>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</si>
  <si>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</si>
  <si>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</si>
  <si>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</si>
  <si>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 - …………………………………</t>
  </si>
  <si>
    <t>Семкови овощни видове (ябълка)</t>
  </si>
  <si>
    <t>Семкови овощни видове (круша)</t>
  </si>
  <si>
    <t>3074+3075</t>
  </si>
  <si>
    <t>Семкови овощни видове (дюля)</t>
  </si>
  <si>
    <t>Костилкови овощни видове (череша)</t>
  </si>
  <si>
    <t>Костилкови овощни видове (вишна)</t>
  </si>
  <si>
    <t>Костилкови овощни видове (праскова)</t>
  </si>
  <si>
    <t>Костилкови овощни видове (кайсия)</t>
  </si>
  <si>
    <t>Костилкови овощни видове (сливи)</t>
  </si>
  <si>
    <t>Черупкови овощни видове (орех)</t>
  </si>
  <si>
    <t>Черупкови овощни видове (лещник)</t>
  </si>
  <si>
    <t>Черупкови овощни видове (бадем)</t>
  </si>
  <si>
    <t>Черупкови овощни видове (кестени)</t>
  </si>
  <si>
    <t>Други овощни видове - …………………………..</t>
  </si>
  <si>
    <t>Ягодоплодни овощни видове (ягода)</t>
  </si>
  <si>
    <t>Ягодоплодни овощни видове (малина)</t>
  </si>
  <si>
    <t>Ягодоплодни овощни видове (арония)</t>
  </si>
  <si>
    <t>Други ягодоплодни - ……………………………..</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</si>
  <si>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</si>
  <si>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</si>
  <si>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</si>
  <si>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</si>
  <si>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</si>
  <si>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</si>
  <si>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</si>
  <si>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</si>
  <si>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</si>
  <si>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</si>
  <si>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</si>
  <si>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</si>
  <si>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</si>
  <si>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Телета и малчета над 1 г. и под 2 г. за угояване</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</si>
  <si>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</si>
  <si>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</si>
  <si>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</si>
  <si>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</si>
  <si>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</si>
  <si>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</si>
  <si>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</si>
  <si>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</si>
  <si>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 (Разликата между общия брой на овцете по код 4007 и броя на месодайните и млечните овце по кодове 4008 и 4106)</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</si>
  <si>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</si>
  <si>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</si>
  <si>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</si>
  <si>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</si>
  <si>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</si>
  <si>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</si>
  <si>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</si>
  <si>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</si>
  <si>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</si>
  <si>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</si>
  <si>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</si>
  <si>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</si>
  <si>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</si>
  <si>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    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</si>
  <si>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</si>
  <si>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</si>
  <si>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</si>
  <si>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</si>
  <si>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</si>
  <si>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</si>
  <si>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</si>
  <si>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</si>
  <si>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</si>
  <si>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Данните се въвеждат само с цифри без използването на "˽" (интервал).</t>
  </si>
  <si>
    <t xml:space="preserve">
Програма: избира се от наличното падащо меню.
Година се въвежда само с цифри без използването на "˽" (интервал).</t>
  </si>
  <si>
    <t>Над 85% 19 точки</t>
  </si>
  <si>
    <t>nad_85_pct_19p</t>
  </si>
  <si>
    <t>100_pct_20p</t>
  </si>
  <si>
    <t>100% 20 точки</t>
  </si>
  <si>
    <t>2p</t>
  </si>
  <si>
    <t>2 точки</t>
  </si>
  <si>
    <t>kriterii_6_4</t>
  </si>
  <si>
    <t>kriterii_6_5</t>
  </si>
  <si>
    <t>kriterii_8_3</t>
  </si>
  <si>
    <t>kriterii_10_1</t>
  </si>
  <si>
    <t>kriterii_10_2</t>
  </si>
  <si>
    <t>FL</t>
  </si>
  <si>
    <t>ET</t>
  </si>
  <si>
    <t>EOOD</t>
  </si>
  <si>
    <t>COOP</t>
  </si>
  <si>
    <t>low_status</t>
  </si>
  <si>
    <t>AD</t>
  </si>
  <si>
    <t>low_status_drugo</t>
  </si>
  <si>
    <t>ET_2</t>
  </si>
  <si>
    <t>ORG_PROD</t>
  </si>
  <si>
    <t>DRUGO_D</t>
  </si>
  <si>
    <t>ANOTHER</t>
  </si>
  <si>
    <t>Ages</t>
  </si>
  <si>
    <t>Razmer_SPO (euro)</t>
  </si>
  <si>
    <t>Razmer ploshti</t>
  </si>
  <si>
    <t>Tabl 6.1</t>
  </si>
  <si>
    <t>Tabl 6.2</t>
  </si>
  <si>
    <t xml:space="preserve">   </t>
  </si>
  <si>
    <t>ID</t>
  </si>
  <si>
    <t>CODE</t>
  </si>
  <si>
    <t>ANIMAL_TYPE</t>
  </si>
  <si>
    <t>MEASURE</t>
  </si>
  <si>
    <t>SPO</t>
  </si>
  <si>
    <t>IS_PREJIVNO</t>
  </si>
  <si>
    <t>RETURN_VALUE</t>
  </si>
  <si>
    <t>1</t>
  </si>
  <si>
    <t>4101</t>
  </si>
  <si>
    <t>бр.</t>
  </si>
  <si>
    <t>Y</t>
  </si>
  <si>
    <t>2</t>
  </si>
  <si>
    <t>4102</t>
  </si>
  <si>
    <t>3</t>
  </si>
  <si>
    <t>4</t>
  </si>
  <si>
    <t>5</t>
  </si>
  <si>
    <t>4105</t>
  </si>
  <si>
    <t>6</t>
  </si>
  <si>
    <t>4008+4106</t>
  </si>
  <si>
    <t>7</t>
  </si>
  <si>
    <t>4112</t>
  </si>
  <si>
    <t>8</t>
  </si>
  <si>
    <t>4011</t>
  </si>
  <si>
    <t>9</t>
  </si>
  <si>
    <t>4107</t>
  </si>
  <si>
    <t>10</t>
  </si>
  <si>
    <t>4014</t>
  </si>
  <si>
    <t>N</t>
  </si>
  <si>
    <t>11</t>
  </si>
  <si>
    <t>4108</t>
  </si>
  <si>
    <t>12</t>
  </si>
  <si>
    <t>4109</t>
  </si>
  <si>
    <t>13</t>
  </si>
  <si>
    <t>4017</t>
  </si>
  <si>
    <t>14</t>
  </si>
  <si>
    <t>4110</t>
  </si>
  <si>
    <t>15</t>
  </si>
  <si>
    <t>4019</t>
  </si>
  <si>
    <t>16</t>
  </si>
  <si>
    <t>4020</t>
  </si>
  <si>
    <t>17</t>
  </si>
  <si>
    <t>4021</t>
  </si>
  <si>
    <t>18</t>
  </si>
  <si>
    <t>4023</t>
  </si>
  <si>
    <t xml:space="preserve">Щрауси                                  </t>
  </si>
  <si>
    <t>19</t>
  </si>
  <si>
    <t>20</t>
  </si>
  <si>
    <t>4031</t>
  </si>
  <si>
    <t>21</t>
  </si>
  <si>
    <t>4025</t>
  </si>
  <si>
    <t>22</t>
  </si>
  <si>
    <t>4027</t>
  </si>
  <si>
    <t>23</t>
  </si>
  <si>
    <t>4029</t>
  </si>
  <si>
    <t>24</t>
  </si>
  <si>
    <t>4309</t>
  </si>
  <si>
    <t>м?</t>
  </si>
  <si>
    <t>25</t>
  </si>
  <si>
    <t>4030</t>
  </si>
  <si>
    <t>Неприложимо</t>
  </si>
  <si>
    <t>CULTURE</t>
  </si>
  <si>
    <t>IS_FODDER</t>
  </si>
  <si>
    <t>SPO_NOT_ROUND</t>
  </si>
  <si>
    <t>3001</t>
  </si>
  <si>
    <t>дка</t>
  </si>
  <si>
    <t>3002</t>
  </si>
  <si>
    <t>3003</t>
  </si>
  <si>
    <t>3004</t>
  </si>
  <si>
    <t>3005</t>
  </si>
  <si>
    <t>3006</t>
  </si>
  <si>
    <t>3007</t>
  </si>
  <si>
    <t>3008</t>
  </si>
  <si>
    <t>3009</t>
  </si>
  <si>
    <t>3010</t>
  </si>
  <si>
    <t>3109</t>
  </si>
  <si>
    <t>Други зърнени култури</t>
  </si>
  <si>
    <t>3011</t>
  </si>
  <si>
    <t>3012</t>
  </si>
  <si>
    <t>3013</t>
  </si>
  <si>
    <t>3015</t>
  </si>
  <si>
    <t>3016</t>
  </si>
  <si>
    <t>3017</t>
  </si>
  <si>
    <t>3018</t>
  </si>
  <si>
    <t>3019</t>
  </si>
  <si>
    <t>3020</t>
  </si>
  <si>
    <t>3021</t>
  </si>
  <si>
    <t>3119</t>
  </si>
  <si>
    <t>Други технически култури</t>
  </si>
  <si>
    <t>3023</t>
  </si>
  <si>
    <t>3024</t>
  </si>
  <si>
    <t>3025</t>
  </si>
  <si>
    <t>26</t>
  </si>
  <si>
    <t>3026</t>
  </si>
  <si>
    <t>27</t>
  </si>
  <si>
    <t>3027</t>
  </si>
  <si>
    <t>28</t>
  </si>
  <si>
    <t>3028</t>
  </si>
  <si>
    <t>29</t>
  </si>
  <si>
    <t>3029</t>
  </si>
  <si>
    <t>30</t>
  </si>
  <si>
    <t>3030</t>
  </si>
  <si>
    <t>31</t>
  </si>
  <si>
    <t>3129</t>
  </si>
  <si>
    <t>Други етерично-маслени и лекарствени култури</t>
  </si>
  <si>
    <t>32</t>
  </si>
  <si>
    <t>3032</t>
  </si>
  <si>
    <t>33</t>
  </si>
  <si>
    <t>3033</t>
  </si>
  <si>
    <t>34</t>
  </si>
  <si>
    <t>3035</t>
  </si>
  <si>
    <t>35</t>
  </si>
  <si>
    <t>3036</t>
  </si>
  <si>
    <t>36</t>
  </si>
  <si>
    <t>3139</t>
  </si>
  <si>
    <t>Други протеинодайни култури</t>
  </si>
  <si>
    <t>37</t>
  </si>
  <si>
    <t>3037</t>
  </si>
  <si>
    <t>38</t>
  </si>
  <si>
    <t>3096</t>
  </si>
  <si>
    <t>39</t>
  </si>
  <si>
    <t>3040</t>
  </si>
  <si>
    <t>40</t>
  </si>
  <si>
    <t>3041</t>
  </si>
  <si>
    <t>41</t>
  </si>
  <si>
    <t>Други фуражни култури</t>
  </si>
  <si>
    <t>42</t>
  </si>
  <si>
    <t>3042</t>
  </si>
  <si>
    <t>43</t>
  </si>
  <si>
    <t>44</t>
  </si>
  <si>
    <t>30482</t>
  </si>
  <si>
    <t>45</t>
  </si>
  <si>
    <t>46</t>
  </si>
  <si>
    <t>30502</t>
  </si>
  <si>
    <t>47</t>
  </si>
  <si>
    <t>48</t>
  </si>
  <si>
    <t>30522</t>
  </si>
  <si>
    <t>49</t>
  </si>
  <si>
    <t>3053</t>
  </si>
  <si>
    <t>50</t>
  </si>
  <si>
    <t>3054</t>
  </si>
  <si>
    <t>51</t>
  </si>
  <si>
    <t>3058</t>
  </si>
  <si>
    <t>52</t>
  </si>
  <si>
    <t>3059</t>
  </si>
  <si>
    <t>53</t>
  </si>
  <si>
    <t>3060</t>
  </si>
  <si>
    <t>54</t>
  </si>
  <si>
    <t>3169</t>
  </si>
  <si>
    <t>Други зеленчуци</t>
  </si>
  <si>
    <t>55</t>
  </si>
  <si>
    <t>3074</t>
  </si>
  <si>
    <t>56</t>
  </si>
  <si>
    <t>3075</t>
  </si>
  <si>
    <t>57</t>
  </si>
  <si>
    <t>58</t>
  </si>
  <si>
    <t>3068</t>
  </si>
  <si>
    <t>59</t>
  </si>
  <si>
    <t>3069</t>
  </si>
  <si>
    <t>60</t>
  </si>
  <si>
    <t>3071</t>
  </si>
  <si>
    <t>61</t>
  </si>
  <si>
    <t>3070</t>
  </si>
  <si>
    <t>62</t>
  </si>
  <si>
    <t>3072</t>
  </si>
  <si>
    <t>63</t>
  </si>
  <si>
    <t>3078</t>
  </si>
  <si>
    <t>64</t>
  </si>
  <si>
    <t>3080</t>
  </si>
  <si>
    <t>65</t>
  </si>
  <si>
    <t>3079</t>
  </si>
  <si>
    <t>66</t>
  </si>
  <si>
    <t>3081</t>
  </si>
  <si>
    <t>67</t>
  </si>
  <si>
    <t>3179</t>
  </si>
  <si>
    <t>Други овощни видове</t>
  </si>
  <si>
    <t>68</t>
  </si>
  <si>
    <t>3082</t>
  </si>
  <si>
    <t>69</t>
  </si>
  <si>
    <t>3083</t>
  </si>
  <si>
    <t>70</t>
  </si>
  <si>
    <t>3077</t>
  </si>
  <si>
    <t>71</t>
  </si>
  <si>
    <t>3189</t>
  </si>
  <si>
    <t>Други ягодоплодни</t>
  </si>
  <si>
    <t>72</t>
  </si>
  <si>
    <t>3089</t>
  </si>
  <si>
    <t>73</t>
  </si>
  <si>
    <t>3090</t>
  </si>
  <si>
    <t>74</t>
  </si>
  <si>
    <t>3091</t>
  </si>
  <si>
    <t>75</t>
  </si>
  <si>
    <t>3092</t>
  </si>
  <si>
    <t>Цветя – луковични растения</t>
  </si>
  <si>
    <t>76</t>
  </si>
  <si>
    <t>3093</t>
  </si>
  <si>
    <t>Цветя – саксийни</t>
  </si>
  <si>
    <t>77</t>
  </si>
  <si>
    <t>3200</t>
  </si>
  <si>
    <t>Цветя – оранжерийни</t>
  </si>
  <si>
    <t>78</t>
  </si>
  <si>
    <t>3199</t>
  </si>
  <si>
    <t>79</t>
  </si>
  <si>
    <t>3201</t>
  </si>
  <si>
    <t>80</t>
  </si>
  <si>
    <t>3095</t>
  </si>
  <si>
    <t>81</t>
  </si>
  <si>
    <t>30941</t>
  </si>
  <si>
    <t>Култивирани гъби - култивирани печурки</t>
  </si>
  <si>
    <t>82</t>
  </si>
  <si>
    <t>Tabl_7_rast</t>
  </si>
  <si>
    <t>Tabl_7_animals</t>
  </si>
  <si>
    <t>Tabl_10_I</t>
  </si>
  <si>
    <t>Tabl_10_II</t>
  </si>
  <si>
    <t>Tabl_10_III</t>
  </si>
  <si>
    <t>Tabl_10_IV</t>
  </si>
  <si>
    <t>Tabl_10_V</t>
  </si>
  <si>
    <t>Tabl_10_VI</t>
  </si>
  <si>
    <t>Tabl_10_VII</t>
  </si>
  <si>
    <t>Tabl_10_2</t>
  </si>
  <si>
    <t>8_empl_last_year_m_under_40</t>
  </si>
  <si>
    <t>8_empl_last_year_m_over_40</t>
  </si>
  <si>
    <t>8_empl_last_year_f_under_40</t>
  </si>
  <si>
    <t>8_empl_last_year_f_over_40</t>
  </si>
  <si>
    <t>8_add_empl_m_under_40</t>
  </si>
  <si>
    <t>8_add_empl_f_under_40</t>
  </si>
  <si>
    <t>8_empl_bp_f_under_40</t>
  </si>
  <si>
    <t>8_add_empl_m_over_40</t>
  </si>
  <si>
    <t>8_add_empl_f_over_40</t>
  </si>
  <si>
    <t>8_empl_bp_m_under_40</t>
  </si>
  <si>
    <t>8_empl_bp_m_over_40</t>
  </si>
  <si>
    <t>8_empl_bp_f_over_40</t>
  </si>
  <si>
    <t>Osn</t>
  </si>
  <si>
    <t>VNEDRQVANE</t>
  </si>
  <si>
    <t>NASURCHAVANE</t>
  </si>
  <si>
    <t>OPAZVANE</t>
  </si>
  <si>
    <t>ENERGY</t>
  </si>
  <si>
    <t>PODOBR_TRUD</t>
  </si>
  <si>
    <t>PODOBR_KACHE</t>
  </si>
  <si>
    <t>VUZMOJNOSTI</t>
  </si>
  <si>
    <t>Part_program_1</t>
  </si>
  <si>
    <t>Part_program_2</t>
  </si>
  <si>
    <t>Part_program_3</t>
  </si>
  <si>
    <t>Part_program_4</t>
  </si>
  <si>
    <t>Part_program_5</t>
  </si>
  <si>
    <t>Man_Women</t>
  </si>
  <si>
    <t>MODERN</t>
  </si>
  <si>
    <t>IZGR</t>
  </si>
  <si>
    <t>ZAKUP</t>
  </si>
  <si>
    <t>Dop</t>
  </si>
  <si>
    <t>kriterii_3</t>
  </si>
  <si>
    <t>kriterii_3.2</t>
  </si>
  <si>
    <t>Информацията по-долу e задължителна за попълвате</t>
  </si>
  <si>
    <t>1.</t>
  </si>
  <si>
    <t>Максимален брой точки по Приоритет № 1</t>
  </si>
  <si>
    <t>2.</t>
  </si>
  <si>
    <t>3.</t>
  </si>
  <si>
    <t>Максимален брой точки по Приоритет № 3</t>
  </si>
  <si>
    <t>Максимален брой точки по Приоритет № 2</t>
  </si>
  <si>
    <t>Количество</t>
  </si>
  <si>
    <t>Мярка</t>
  </si>
  <si>
    <t>dds</t>
  </si>
  <si>
    <t>nesmr</t>
  </si>
  <si>
    <t>smr</t>
  </si>
  <si>
    <t>bp</t>
  </si>
  <si>
    <t>obsht</t>
  </si>
  <si>
    <t>Минимално изискуем брой точки по критериите за оценка:</t>
  </si>
  <si>
    <t>Съгласно условията за кандидатстване</t>
  </si>
  <si>
    <t>СМР 16.1</t>
  </si>
  <si>
    <t>СМР 16.2</t>
  </si>
  <si>
    <t>СМР 16.3</t>
  </si>
  <si>
    <r>
      <t xml:space="preserve">Точки 
</t>
    </r>
    <r>
      <rPr>
        <i/>
        <sz val="8"/>
        <rFont val="Times New Roman"/>
        <family val="1"/>
        <charset val="204"/>
      </rPr>
      <t>(Избира се от падащо меню)</t>
    </r>
  </si>
  <si>
    <t>(в случай на положителен отговор, моля попълнете):</t>
  </si>
  <si>
    <t>Р 14.1, т. 1.1.1. Доставка и монтаж на поливни инсталации (или елементи от тях)</t>
  </si>
  <si>
    <t>Р 14.1, т. 1.1.2. Доставка и монтаж на съоръжения за съхраняване на вода</t>
  </si>
  <si>
    <t>Р 14.1, т. 1.1.4. Доставка и монтаж на други активи, свързани с ефективното използване на водите</t>
  </si>
  <si>
    <t>Р 14.1, т. 1.1.5. Доставка и монтаж на оборудване/съоръжения за прилагане на технологии за пестене на вода за напояване</t>
  </si>
  <si>
    <t>Р 14.1, т. 1.1.6. Доставка и монтаж на оборудване/съоръжения за прилагане на технологии за пестене на вода в животновъдството</t>
  </si>
  <si>
    <t>Р 14.1, т. 1.1.7. Доставка и монтаж на автоматизирани системи за поене, контейнери с преливници за дъждовна вода в животновъдството</t>
  </si>
  <si>
    <t>Р 14.1, т. 1.1.8.  Доставка и монтаж на инсталации за подобряване качеството на входящи води  (пречистване)</t>
  </si>
  <si>
    <t>СМР 15.1</t>
  </si>
  <si>
    <t>СМР 15.2</t>
  </si>
  <si>
    <t>СМР 15.3</t>
  </si>
  <si>
    <t>Р 14.1, т. 1.2.1. закупуване на софтуер, пряко свързан с работата на активите по т. 1.1., включени в проекта</t>
  </si>
  <si>
    <t>Р 14.1, т. 1.2.2. ноу-хау, придобиване на патенти права и лицензи, за регистрация на търговски марки и процеси, необходими за изготвяне и изпълнение на проекта</t>
  </si>
  <si>
    <t>В колона "Обосновка на заявения брой точки" се посочва кратко основание за заявяване на съответните точки, включително и се описва документа, придружаващ заявлението, с който се доказва съответствието (ако е приложимо). В случай, че няма съответствие с дадения критерий, полето се оставя празно.</t>
  </si>
  <si>
    <r>
      <t xml:space="preserve">Избира се от падащото меню </t>
    </r>
    <r>
      <rPr>
        <b/>
        <sz val="12"/>
        <rFont val="Times New Roman"/>
        <family val="1"/>
        <charset val="204"/>
      </rPr>
      <t>само</t>
    </r>
    <r>
      <rPr>
        <sz val="12"/>
        <rFont val="Times New Roman"/>
        <family val="1"/>
        <charset val="204"/>
      </rPr>
      <t xml:space="preserve"> срещу изпълнените условия. В случай, че няма съответствие с дадения критерий, полето се оставя празно.</t>
    </r>
  </si>
  <si>
    <t>Р 14.1, т. 1.1.3. Доставка и монтаж на оборудване за автоматизиране на напояването</t>
  </si>
  <si>
    <t>Р 14.1, т. 1.1.10.  Строително-монтажни работи, пряко свързани с изпълнение на дейностите по проекта</t>
  </si>
  <si>
    <t>Автономни фотоволтаични (соларни) системи - Р 14.1, т. 1.1.9.</t>
  </si>
  <si>
    <t>Мрежови фотоволтаични (соларни) системи с инсталирана мощност до 15 kWp - Р 14.1, т. 1.1.9.</t>
  </si>
  <si>
    <t>Мрежови фотоволтаични (соларни) системи с инсталирана мощност над 15 kWp - Р 14.1, т. 1.1.9.</t>
  </si>
  <si>
    <t>Капково напояване за овощни видове в това число: семкови; костилкови; ядкови /черупкови/ - Р 14.1, т. 1.1.1.</t>
  </si>
  <si>
    <t>Капково напояване за лозя - Р 14.1, т. 1.1.1.</t>
  </si>
  <si>
    <t>Капково напояване за ягодоплодни, многогодишни медицински и ароматни култури и всички култури, невключени в СМР 15.1 и 15.2 - Р 14.1, т. 1.1.1.</t>
  </si>
  <si>
    <t>СТРАТЕГИЧЕСКИ ПЛАН ЗА РАЗВИТИЕ НА ЗЕМЕДЕЛИЕТО И СЕЛСКИТЕ РАЙОНИ НА РЕПУБЛИКА БЪЛГАРИЯ ЗА ПЕРИОДА 2023-2027 г.</t>
  </si>
  <si>
    <t>I. КАНДИДАТ:</t>
  </si>
  <si>
    <t>№ на имота</t>
  </si>
  <si>
    <t>Местонахождение</t>
  </si>
  <si>
    <t>Основание за ползване</t>
  </si>
  <si>
    <t>Начин на ползване</t>
  </si>
  <si>
    <t>(по скица)</t>
  </si>
  <si>
    <t>Общо</t>
  </si>
  <si>
    <t xml:space="preserve">Обработваема (използвана) </t>
  </si>
  <si>
    <r>
      <t xml:space="preserve">Площ на имота
</t>
    </r>
    <r>
      <rPr>
        <i/>
        <sz val="10"/>
        <rFont val="Times New Roman"/>
        <family val="1"/>
        <charset val="204"/>
      </rPr>
      <t>(дка)</t>
    </r>
  </si>
  <si>
    <r>
      <t xml:space="preserve">Общо площ </t>
    </r>
    <r>
      <rPr>
        <i/>
        <sz val="12"/>
        <rFont val="Times New Roman"/>
        <family val="1"/>
        <charset val="204"/>
      </rPr>
      <t>(дка)</t>
    </r>
    <r>
      <rPr>
        <b/>
        <sz val="12"/>
        <rFont val="Times New Roman"/>
        <family val="1"/>
        <charset val="204"/>
      </rPr>
      <t>:</t>
    </r>
  </si>
  <si>
    <t>Име/наименование на ФЛ/ЮЛ, на което/които е/са предоставен/и за обработка</t>
  </si>
  <si>
    <t>Срок на договора за наем/ аренда</t>
  </si>
  <si>
    <t>начална дата</t>
  </si>
  <si>
    <t>крайна дата</t>
  </si>
  <si>
    <t>Само с цифри, без използването на "˽" (интервал), се въвежда ЕГН на съпруг/съпруга, съгласно лична карта.</t>
  </si>
  <si>
    <t>Въвеждат се трите имена на кандидата - физическо лице, съгласно лична карта или наименованието на кандидата - ЕООД или едноличен търговец, съгласно Търговския регистър.</t>
  </si>
  <si>
    <t>Само с цифри се въвежда БУЛСТАТ на кандидатът - физическо лице или ЕИК на кандидата - ЕТ или ЕООД, съгласно Търговския регистър</t>
  </si>
  <si>
    <r>
      <t xml:space="preserve">II. ДАННИ ЗА СЪПРУГА/СЪПРУГАТА НА КАНДИДАТА – ФИЗИЧЕСКО ЛИЦЕ, СОБСТВЕНИКА НА ПРЕДПРИЯТИЕТО НА КАНДИДАТА ЕТ ИЛИ СОБСТВЕНИКА НА КАПИТАЛА НА КАНДИДАТА ЕООД </t>
    </r>
    <r>
      <rPr>
        <b/>
        <i/>
        <sz val="12"/>
        <rFont val="Times New Roman"/>
        <family val="1"/>
        <charset val="204"/>
      </rPr>
      <t>(когато е приложимо)</t>
    </r>
  </si>
  <si>
    <t>III. ОБЩА ИНФОРМАЦИЯ ЗА БИЗНЕС ПЛАНА</t>
  </si>
  <si>
    <t>Междинни/ втори култури</t>
  </si>
  <si>
    <t>Площ на имота
(дка)</t>
  </si>
  <si>
    <t>Биологично производство</t>
  </si>
  <si>
    <t>Колони "Срок на договора за наем/аренда" се попълват, когато описаният поземлен имот не е собственост на кандидата.</t>
  </si>
  <si>
    <t>Колони "Период на засяване/ засаждане: от дата до дата (максимум 30 дни)" се попълват, когато към дата на подаване на заявлението за подпомагане културите, посочени в предходните колони, не са засяти/засадени.</t>
  </si>
  <si>
    <t>5.1. Информация за документа/документите доказващи придобитите професионални умения и компетентности</t>
  </si>
  <si>
    <t>4. Информация за кандидата:</t>
  </si>
  <si>
    <t>Посочва се допълнителна информация за дейността на всички предприятия, в които физическото лице кандидат или собственик на ЕТ или ЕООД кандидат има или е имал участия</t>
  </si>
  <si>
    <t>Категория</t>
  </si>
  <si>
    <t>Брой</t>
  </si>
  <si>
    <t>ОБЩО:</t>
  </si>
  <si>
    <t>Вид</t>
  </si>
  <si>
    <t>Състояние</t>
  </si>
  <si>
    <r>
      <t>РЗП, м</t>
    </r>
    <r>
      <rPr>
        <vertAlign val="superscript"/>
        <sz val="10"/>
        <color indexed="8"/>
        <rFont val="Times New Roman"/>
        <family val="1"/>
        <charset val="204"/>
      </rPr>
      <t>2</t>
    </r>
  </si>
  <si>
    <t>Капацитет/ производителност
(където е приложимо)</t>
  </si>
  <si>
    <t>Вид на персонала
(Управленски, административен, производствен)</t>
  </si>
  <si>
    <t>Брой наети</t>
  </si>
  <si>
    <t>Заетост – календарни дни от датата на създаване на стопанството до месеца, предхождащ датата на кандидатстване (общо за всеки вид)</t>
  </si>
  <si>
    <t>Среден списъчен брой на персонала, нает в стопанството, за периода от датата на създаване на стопанството до месеца, предхождащ датата на кандидатстване</t>
  </si>
  <si>
    <t>Описват се всички наети за изпълнение на дейността на стопанството, без да се включва заетостта на кандидата физическо лице, собственика на капитала на кандидата ЕООД или собственика на предприятието на кандидата ЕТ. Един нает, изпълняващ няколко функции (управленски и/или административни, и/или производствени), се записва веднъж в таблицата, като се описват всичките му функции.</t>
  </si>
  <si>
    <t>В първата колона се попълва вид на персонала, нает в стопанството на кандидата.</t>
  </si>
  <si>
    <t>Във втората колона се попълва броят на наетите по лица за дейността.</t>
  </si>
  <si>
    <t>В третата колона се записва общата заетост за всеки вид персонал.</t>
  </si>
  <si>
    <t>В последната колона се попълва средният списъчен брой на персонала за цялото стопанство, въз основа на данните, посочени в предходните две колони, изчислен в съответствие с Методика за изчисляване на списъчния и средния списъчен брой на персонала, утвърдена от НСИ със Заповед № РД-07-21 от 31.01.2007 г. на председателя на НСИ.</t>
  </si>
  <si>
    <t>III.Б. ОПИСАНИЕ НА КОНЦЕПЦИЯТА ЗА РАЗВИТИЕ НА СТОПАНСТВОТО
(за целия период на изпълнение на бизнес плана).</t>
  </si>
  <si>
    <t>III.Б.1. Специфични цели и резултати, свързани с развитие на дейностите на новото стопанство</t>
  </si>
  <si>
    <t xml:space="preserve">към периода на проверка изпълнението на бизнес плана </t>
  </si>
  <si>
    <r>
      <t xml:space="preserve">Индикация
x / </t>
    </r>
    <r>
      <rPr>
        <sz val="10"/>
        <color indexed="8"/>
        <rFont val="Wingdings"/>
        <charset val="2"/>
      </rPr>
      <t>ü</t>
    </r>
  </si>
  <si>
    <t>Създаване, презасаждане и възстановяване на трайни насаждения, ягодоплодни и лозя, включително винени</t>
  </si>
  <si>
    <t>Подобряване на сградния фонд чрез закупуване на сгради, извършване на строителство, реконструкция и/или ремонт на сгради, пряко свързани с дейността на стопанството</t>
  </si>
  <si>
    <t>Подобряване механизацията на стопанството чрез закупуване на селскостопанска техника, машини, съоръжения и оборудване за нуждите на земеделското стопанство</t>
  </si>
  <si>
    <t>Придобиване на професионални умения и компетентности (отбелязва се, когато кандидатът не притежава такива и поема ангажимент да изпълни изискванията в срок до 36 месеца от сключването на административния договор, но не по-късно от избрания период за проверка)</t>
  </si>
  <si>
    <t>Преминаване към биологично производство</t>
  </si>
  <si>
    <t xml:space="preserve">Преминаване към биологично производство на част от стопанството </t>
  </si>
  <si>
    <t>Преминаване към биологично производство на цялото стопанство</t>
  </si>
  <si>
    <t>В първата колона се попълва средният списъчен брой на персонала, нает в стопанството на кандидата за периода от датата на създаването на стопанството до месеца, предхождащ датата на кандидатстване, съгласно данните в ред „Общ брой“, колона Г на табл. 6.</t>
  </si>
  <si>
    <t>III.В. ПРОГРАМА ЗА РАЗВИТИЕ НА СТОПАНСТВОТО</t>
  </si>
  <si>
    <t>Инвестиция/дейност</t>
  </si>
  <si>
    <t>К-во</t>
  </si>
  <si>
    <t>Начин на извършване (закупуване, наем, развъдна дейност и др.)</t>
  </si>
  <si>
    <t>III.В.1. Описание на планираните инвестиции и дейности, които ще бъдат извършени в рамките на периода за проверка изпълнението на бизнес плана</t>
  </si>
  <si>
    <t>Информацията е задължителна, когато кандидатът към момента на кандидатстване не притежава такива и поема ангажимент да изпълни изискванията в рамките на 36 месеца от сключването на административния договор, но не по-късно от крайната дата на избрания период за проверка изпълнението на бизнес плана</t>
  </si>
  <si>
    <t>Проекти, свързани с производството на биологично сертифицирани селскостопански продукти</t>
  </si>
  <si>
    <t>Проекти за дейности, които се изпълняват в приоритетен сектори</t>
  </si>
  <si>
    <t>Проекти, чрез които се създава устойчива заетост</t>
  </si>
  <si>
    <t>Проектни предложения, които водят до създаване на нови работни места и заетост в рамките на земеделското стопанство</t>
  </si>
  <si>
    <t>С проектното предложение е предвидено създаването на най-малко 1 работно място в земеделското стопанство</t>
  </si>
  <si>
    <t>4.</t>
  </si>
  <si>
    <t>Максимален брой точки по Приоритет № 4</t>
  </si>
  <si>
    <t>5.</t>
  </si>
  <si>
    <t>Максимален брой точки по Приоритет № 5</t>
  </si>
  <si>
    <t>6.</t>
  </si>
  <si>
    <t>ЗАЯВЛЕНИЕ ЗА ПОДПОМАГАНЕ</t>
  </si>
  <si>
    <t>Максимален брой точки по Приоритет № 6</t>
  </si>
  <si>
    <t>Проекти, изпълнявани от кандидати с трайни увреждания.</t>
  </si>
  <si>
    <t>Максимален брой точки по Приоритет № 7</t>
  </si>
  <si>
    <t>7.</t>
  </si>
  <si>
    <t>IV. Критерии за оценка</t>
  </si>
  <si>
    <t>№ на ЖО</t>
  </si>
  <si>
    <t xml:space="preserve">                              </t>
  </si>
  <si>
    <t>Данните се попълват, в случай че  кандидата ФЛ,  собственика на предприятието на кандидата ЕТ или едноличния собственик на капитала на кандидата ЕООД е женено/омъжено лице.</t>
  </si>
  <si>
    <t>2. Избрана крайна дата на периода за проверка изпълнението на бизнес плана и крайна дата за подаване на искане за второ плащане по административния договор</t>
  </si>
  <si>
    <t>Цел, към постигането на която е насочена инвестицията/ дейността (посочва се номерът от колона А на табл. III.Б.1)</t>
  </si>
  <si>
    <t>Реализация на проект по интервенции II.Г.1, II.Г.1.1, II.Г.2 и II.Г.2.1</t>
  </si>
  <si>
    <t>В последната колона данните се попълват, ако кандидатът е заявил точки по приоритет 2 "Проекти, свързани с производството на биологично сертифицирани селскостопански продукти".</t>
  </si>
  <si>
    <t>V. ФОРМА ЗА НАБЛЮДЕНИЕ И ОЦЕНКА</t>
  </si>
  <si>
    <t>Вид култура/ категория животни</t>
  </si>
  <si>
    <t xml:space="preserve">III.В.3 Информация за начина на придобиване на професионални умения и компетентности </t>
  </si>
  <si>
    <t>III.В.2 Култури/животни, с които ще се постигне увеличението на икономическия размер на стопанството за целите на проекта, измерен в СПО към периода за проверка изпълнението на бизнес плана</t>
  </si>
  <si>
    <r>
      <t xml:space="preserve">предложение за </t>
    </r>
    <r>
      <rPr>
        <b/>
        <sz val="12"/>
        <rFont val="Times New Roman"/>
        <family val="1"/>
        <charset val="204"/>
      </rPr>
      <t>код на приема</t>
    </r>
    <r>
      <rPr>
        <sz val="12"/>
        <rFont val="Times New Roman"/>
        <family val="1"/>
        <charset val="204"/>
      </rPr>
      <t xml:space="preserve"> = ../../../..(код на интервенцията)/..(поредност на приема)
</t>
    </r>
  </si>
  <si>
    <t>III.А ТЕКУЩО СЪСТОЯНИЕ НА ЗЕМЕДЕЛСКОТО СТОПАНСТВОТО КЪМ ДАТАТА НА КАНДИДАТСТВАНЕ</t>
  </si>
  <si>
    <t>ПО ИНТЕРВЕНЦИЯ
II.Д.3. - СТАРТОВА ПОМОЩ ЗА УСТАНОВЯВАНЕ НА НОВИ ЗЕМЕДЕЛСКИ СТОПАНИ В СЕЛСКОТО СТОПАНСТВО</t>
  </si>
  <si>
    <t>Проектни предложения с дейности, насочени в сектор "Плодове и зеленчуци", и/или сектор "Животновъдство", и/или сектор "Етеричномаслени и медицински култури"</t>
  </si>
  <si>
    <t>В земеделското стопанство на кандидата към момента на кандидатстване е изцяло с  животни и/или култури от сектор "Плодове и зеленчуци", и/или "Животновъдство" и/или сектор "Етеричномаслени и медицински култури"</t>
  </si>
  <si>
    <t xml:space="preserve">Проектни предложения, при които кандидата предвижда увеличение на икономическия размер на стопанството, измерен в СПО към периода за проверка изпълнението на бизнес плана </t>
  </si>
  <si>
    <t xml:space="preserve">В случай, че кандидата планира да увеличи с най-малко 2000 евро СПО земеделското стопанството </t>
  </si>
  <si>
    <t>Проекти с планирано увеличение на икономическия размер на стопанството</t>
  </si>
  <si>
    <t>Проектни предложения на нови фермери, чиито стопанства планират да се сертифицират за биологично производство на земеделски продукти и храни по смисъла на Регламент (ЕС) 2018/848 на Европейския парламент и на Съвета от 30 май 2018 година относно биологичното производство и етикетирането на биологични продукти и за отмяна на Регламент (ЕО) № 834/2007 на Съвета</t>
  </si>
  <si>
    <t>Планираното от кандидата увеличение на СПО на стопанството за целите на проекта  и посочено в бизнес плана е изцяло с култури и/или животни, които ще бъдат сертифицирани за биологично производство. 1 евро СПО, формиран от  култури и/или животни за планираното увеличение по този начин, се умножава по коефициент 0,0015.</t>
  </si>
  <si>
    <t>Проектното предложение включва инвестиции в активи, водещи до подобряване на производителността, опазване на околната среда, справяне с климатичните промени,  включително и подобряване на биосигурността на животновъдните обекти</t>
  </si>
  <si>
    <t>Проектни предложения с инвестиции в иновативни за стопанството технологии, като - иновативни производствени технологии, цифрови технологии за производство и организация в селското стопанство, ВЕИ и автоматизиране на работните процеси в селскостопанското производство, включително напоителни системи, както и дейности, осигуряващи опазване на компонентите на околната среда, справяне с климатичните промени,  включително и подобряване на биосигурността на животновъдните обекти.</t>
  </si>
  <si>
    <t>В бизнес плана кандидата е посочил, че не по-малко от 2 250 евро от полученото първо плащане са насочени към  инвестиции в дълготрайни материални, които попадат в обхвата на иновативни за стопанството технологии, както и осигуряващи опазване на компонентите на околната среда, климатичните промени, подобряване на биосигурността на животновъдните обекти, включително ВЕИ.</t>
  </si>
  <si>
    <t>Проекти, които се изпълняват от бенефициенти със стопанства в селски район</t>
  </si>
  <si>
    <t>Проектни предложения на нови земеделски стопани, които се изпълняват в селски район.</t>
  </si>
  <si>
    <t>Към датата на кандидатстване, кандидатът е с трайни увреждания.</t>
  </si>
  <si>
    <r>
      <t xml:space="preserve">При правилно отбелязване на съответствие с критериите за подбор автоматично се извежда </t>
    </r>
    <r>
      <rPr>
        <sz val="12"/>
        <rFont val="Times New Roman"/>
        <family val="1"/>
        <charset val="204"/>
      </rPr>
      <t>сбора от точки по критериите за оценка. Маскималният брой точки по критериите за оценка е</t>
    </r>
    <r>
      <rPr>
        <sz val="12"/>
        <rFont val="Times New Roman"/>
        <family val="1"/>
      </rPr>
      <t xml:space="preserve"> </t>
    </r>
    <r>
      <rPr>
        <b/>
        <sz val="12"/>
        <rFont val="Times New Roman"/>
        <family val="1"/>
      </rPr>
      <t>40</t>
    </r>
    <r>
      <rPr>
        <b/>
        <sz val="12"/>
        <rFont val="Times New Roman"/>
        <family val="1"/>
        <charset val="204"/>
      </rPr>
      <t xml:space="preserve"> точки.</t>
    </r>
  </si>
  <si>
    <t>Увеличаване икономическия размер на земеделското стопанство, измерен в СПО (минимум с 2000 евро СПО)</t>
  </si>
  <si>
    <t xml:space="preserve">Заетост – работни часове на ден </t>
  </si>
  <si>
    <t>ПРИЕМ № II/Д/3/0/1</t>
  </si>
  <si>
    <t>1. Име/Наименование на кандидата:</t>
  </si>
  <si>
    <t>2. ЕИК/БУЛСТАТ:</t>
  </si>
  <si>
    <t>3. Трите имена на физическото лице-едноличен търговец или на едноличния собственик на капитала на кандидата ЕООД:</t>
  </si>
  <si>
    <t>Въвеждат трите имена съгласно лична карта на физическото лице - търговец или на собственика на капитала на ЕООД.</t>
  </si>
  <si>
    <t>4. ЕГН/ЛНЧ на кандидата физическо лице или на физическото лице-едноличен търговец или на едноличния собственик на капитала на кандидата ЕООД:</t>
  </si>
  <si>
    <r>
      <rPr>
        <b/>
        <sz val="12"/>
        <rFont val="Times New Roman"/>
        <family val="1"/>
        <charset val="204"/>
      </rPr>
      <t>Само</t>
    </r>
    <r>
      <rPr>
        <sz val="12"/>
        <rFont val="Times New Roman"/>
        <family val="1"/>
        <charset val="204"/>
      </rPr>
      <t xml:space="preserve"> с цифри, без използването на "</t>
    </r>
    <r>
      <rPr>
        <sz val="12"/>
        <rFont val="Calibri"/>
        <family val="2"/>
        <charset val="204"/>
      </rPr>
      <t>˽"</t>
    </r>
    <r>
      <rPr>
        <sz val="12"/>
        <rFont val="Times New Roman"/>
        <family val="1"/>
        <charset val="204"/>
      </rPr>
      <t xml:space="preserve"> </t>
    </r>
    <r>
      <rPr>
        <i/>
        <sz val="12"/>
        <rFont val="Times New Roman"/>
        <family val="1"/>
        <charset val="204"/>
      </rPr>
      <t xml:space="preserve">(интервал), </t>
    </r>
    <r>
      <rPr>
        <sz val="12"/>
        <rFont val="Times New Roman"/>
        <family val="1"/>
        <charset val="204"/>
      </rPr>
      <t xml:space="preserve">се въвежда ЕГН/ЛНЧ на физическото лице, което е кандидат </t>
    </r>
    <r>
      <rPr>
        <b/>
        <sz val="12"/>
        <rFont val="Times New Roman"/>
        <family val="1"/>
        <charset val="204"/>
      </rPr>
      <t>или</t>
    </r>
    <r>
      <rPr>
        <sz val="12"/>
        <rFont val="Times New Roman"/>
        <family val="1"/>
        <charset val="204"/>
      </rPr>
      <t xml:space="preserve"> едноличен търговец </t>
    </r>
    <r>
      <rPr>
        <b/>
        <sz val="12"/>
        <rFont val="Times New Roman"/>
        <family val="1"/>
        <charset val="204"/>
      </rPr>
      <t xml:space="preserve">или </t>
    </r>
    <r>
      <rPr>
        <sz val="12"/>
        <rFont val="Times New Roman"/>
        <family val="1"/>
        <charset val="204"/>
      </rPr>
      <t>едноличен собственик на капитала на ЕООД.</t>
    </r>
  </si>
  <si>
    <t>5. Банкова сметка (IBAN):</t>
  </si>
  <si>
    <t>Въвеждат се данни за банковата сметка на кандидата, по която да се преведе помощта.</t>
  </si>
  <si>
    <t>6. 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</si>
  <si>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7. Заявлението за подпомагане е изготвено от „Външно длъжностно лице“:</t>
  </si>
  <si>
    <t>Въвеждат трите имена на съпруг/съпруга съгласно лична карта.</t>
  </si>
  <si>
    <t>ЕГН/ЛНЧ:</t>
  </si>
  <si>
    <t>1. Местонахождение на основното стопанство:</t>
  </si>
  <si>
    <t>III.А.1 Налична (използвана) в стопанството земя</t>
  </si>
  <si>
    <t>Посочват се данни за номера и датата на издаване на дипломата за висше образование или данни за училището - издател на свидетелството/дипломата,  серия, фабричен и регистрационен номер на документа за средно образование и/или степен на професионална квалификация, дата и година на издаване.
Диплома за завършено висше образование, ако същата е издадена в Република България преди 1 януари 2012 г., или дипломата за висше образование, издадена извън Република България, за която не е посочен номерът на удостоверението за признаване на придобитото висше образование, вписано в регистъра за академично признаване
(ако дипломата на кандидата за придобито в Република България образование е вписана в Регистъра на завършилите студенти и докторанти, в заявлението за подпомагане в СЕУ се посочват номер, дата и издател на дипломата, а ако документът за признаване на придобитото в чужбина образование е вписан в регистрите за академично признаване на Националния център за информация и документация, в заявлението за подпомагане в СЕУ се посочват номер, дата и издател на документа за признаване, като копие на диплома не се прилага)
или 
диплома за средно образование, ако същата е издадена преди 1 януари 2007 г. и не е вписана в регистъра по чл. 141, ал.3 от Закона за предучилищното и училищното образование, 
(ако дипломата на кандидата за придобито в Република България средно образование е вписана в Регистъра на документите за завършено основно образование, средно образование и/или придобита степен на професионална квалификация, в заявлението за подпомагане в СЕУ се посочва серията и фабричния номер на документа (напр.: А-10, 001122). За документ, които няма серия и фабричен номер, се въвежда регистрационният номер на документа (напр.: 3256-54), като копие на диплома не се прилага)</t>
  </si>
  <si>
    <t>Посочва се цялата обработваема земя, налична за стопанството, включително и земята, върху която са разположени производствените сгради на земеделското стопанство (животновъдни сгради, оранжерии, гъбарници и т.н.). Земята, отдадена под наем, аренда и преаренда на трети лица, се посочва в таблица III.А.2.</t>
  </si>
  <si>
    <t>Период на засяване/ засаждане: от дата до дата
(максимум 30 дни)</t>
  </si>
  <si>
    <t>Основна култура</t>
  </si>
  <si>
    <t>Описание:</t>
  </si>
  <si>
    <t>В колона "Основна култура" се избира клтурата от падащо меню, вкл. естествени ливади и под угар.</t>
  </si>
  <si>
    <t>В колона "Описание" се посочва конкретната култура, когато в колона "Основна култура" или в колона "Междинни/ втори култури" е избрана опция "други … ".</t>
  </si>
  <si>
    <r>
      <t>Площта на предвидените в намерение за отглеждани гъби се отбелязва в м</t>
    </r>
    <r>
      <rPr>
        <vertAlign val="superscript"/>
        <sz val="12"/>
        <rFont val="Times New Roman"/>
        <family val="1"/>
        <charset val="204"/>
      </rPr>
      <t>2</t>
    </r>
    <r>
      <rPr>
        <sz val="12"/>
        <rFont val="Times New Roman"/>
        <family val="1"/>
        <charset val="204"/>
      </rPr>
      <t>.</t>
    </r>
  </si>
  <si>
    <t>III.А.2 Данни за земеделските площи, които кандидатът не обработва или е предоставил на други лица за обработка, но има документ за собственост и/или наем и/или аренда</t>
  </si>
  <si>
    <t>III.А.3 Налични животни по видове</t>
  </si>
  <si>
    <t>Описание</t>
  </si>
  <si>
    <r>
      <t xml:space="preserve">Кандидатът посочва броя на животните в стопанството към дата на подаване на заявлението за подпомагане по категории.
</t>
    </r>
    <r>
      <rPr>
        <b/>
        <sz val="12"/>
        <rFont val="Times New Roman"/>
        <family val="1"/>
        <charset val="204"/>
      </rPr>
      <t>Забележка:</t>
    </r>
    <r>
      <rPr>
        <sz val="12"/>
        <rFont val="Times New Roman"/>
        <family val="1"/>
        <charset val="204"/>
      </rPr>
      <t xml:space="preserve"> Площта на калифорнийски червеи и охлюви се отбелязва в м</t>
    </r>
    <r>
      <rPr>
        <vertAlign val="superscript"/>
        <sz val="12"/>
        <rFont val="Times New Roman"/>
        <family val="1"/>
        <charset val="204"/>
      </rPr>
      <t>2</t>
    </r>
    <r>
      <rPr>
        <sz val="12"/>
        <rFont val="Times New Roman"/>
        <family val="1"/>
        <charset val="204"/>
      </rPr>
      <t>.</t>
    </r>
  </si>
  <si>
    <t>В колона "№ на имота" се посочва кадастралният номер на имота, в който е разположен конкретния животновъден обект.</t>
  </si>
  <si>
    <t>В колона "Описание" се посочва конкретната категория, когато в колона "Категория" е избрана опция "други … ".</t>
  </si>
  <si>
    <t>III.А.4 Описание на наличните сгради в стопанството</t>
  </si>
  <si>
    <t>III.А.5 Описание на наличните машини, съоръжения и оборудване</t>
  </si>
  <si>
    <t>III.А.6 Описание на наличните транспортни средства</t>
  </si>
  <si>
    <t>III.А.7 Работна сила, наета в земеделското стопанство</t>
  </si>
  <si>
    <t>III.А.8 Друга информация</t>
  </si>
  <si>
    <t>Инвестицията попада в обхвата на Приложение № 7</t>
  </si>
  <si>
    <t>Индикативна стойност</t>
  </si>
  <si>
    <t>Таблицата се попълва, когато кандидатът е заявил предимство по критерий за оценка № 2 и критерий за оценка № 3.</t>
  </si>
  <si>
    <t>1. Данни за кандидата физическо лице или за физическото лице-едноличен търговец или за едноличния собственик на капитала на кандидата ЕООД:</t>
  </si>
  <si>
    <t>1.1. Пол</t>
  </si>
  <si>
    <t>1.2. Възраст:</t>
  </si>
  <si>
    <t>2. Участие на кандидата в ПРСР 2014–2020 и/или СПРЗСР 2023-2027</t>
  </si>
  <si>
    <t>3. Среден списъчен брой на наетите лица по трудово правоотношение в стопанството на кандидата</t>
  </si>
  <si>
    <t>по</t>
  </si>
  <si>
    <t>Избира се от падащо меню: НССЗ, Неприложимо</t>
  </si>
  <si>
    <t>Населено място, Община, Област</t>
  </si>
  <si>
    <t>Избира се от падащо меню населеното място, на чиято територия се намира основното стопанство.</t>
  </si>
  <si>
    <t>с. Абланица, общ. Хаджидимово, обл. Благоевград</t>
  </si>
  <si>
    <t>с. Абланица, общ. Ловеч, обл. Ловеч</t>
  </si>
  <si>
    <t>с. Абрит, общ. Крушари, обл. Добрич</t>
  </si>
  <si>
    <t>с. Мокрен, общ. Котел, обл. Сливен</t>
  </si>
  <si>
    <t>с. Аврамово, общ. Якоруда, обл. Благоевград</t>
  </si>
  <si>
    <t>с. Аврамово, общ. Ардино, обл. Кърджали</t>
  </si>
  <si>
    <t>с. Аврен, общ. Аврен, обл. Варна</t>
  </si>
  <si>
    <t>с. Аврен, общ. Крумовград, обл. Кърджали</t>
  </si>
  <si>
    <t>с. Агатово, общ. Севлиево, обл. Габрово</t>
  </si>
  <si>
    <t>с. Азманите, общ. Трявна, обл. Габрово</t>
  </si>
  <si>
    <t>с. Върбен, общ. Кирково, обл. Кърджали</t>
  </si>
  <si>
    <t>с. Изгрев, общ. Благоевград, обл. Благоевград</t>
  </si>
  <si>
    <t>с. Айрово, общ. Кърджали, обл. Кърджали</t>
  </si>
  <si>
    <t>гр. Айтос, общ. Айтос, обл. Бургас</t>
  </si>
  <si>
    <t>с. Аканджиево, общ. Белово, обл. Пазарджик</t>
  </si>
  <si>
    <t>с. Акациево, общ. Видин, обл. Видин</t>
  </si>
  <si>
    <t>гр. Аксаково, общ. Аксаково, обл. Варна</t>
  </si>
  <si>
    <t>с. Аламовци, общ. Златоград, обл. Смолян</t>
  </si>
  <si>
    <t>с. Албанци, общ. Джебел, обл. Кърджали</t>
  </si>
  <si>
    <t>с. Алваново, общ. Търговище, обл. Търговище</t>
  </si>
  <si>
    <t>с. Алдомировци, общ. Сливница, обл. София (област)</t>
  </si>
  <si>
    <t>с. Алеково, общ. Свищов, обл. Велико Търново</t>
  </si>
  <si>
    <t>с. Алеково, общ. Алфатар, обл. Силистра</t>
  </si>
  <si>
    <t>с. Алеко Константиново, общ. Пазарджик, обл. Пазарджик</t>
  </si>
  <si>
    <t>с. Александрия, общ. Крушари, обл. Добрич</t>
  </si>
  <si>
    <t>с. Александрово, общ. Поморие, обл. Бургас</t>
  </si>
  <si>
    <t>с. Александрово, общ. Свищов, обл. Велико Търново</t>
  </si>
  <si>
    <t>с. Александрово, общ. Ловеч, обл. Ловеч</t>
  </si>
  <si>
    <t>с. Александрово, общ. Павел баня, обл. Стара Загора</t>
  </si>
  <si>
    <t>с. Александрово, общ. Търговище, обл. Търговище</t>
  </si>
  <si>
    <t>с. Александрово, общ. Хасково, обл. Хасково</t>
  </si>
  <si>
    <t>с. Александрово, общ. Смядово, обл. Шумен</t>
  </si>
  <si>
    <t>с. Александрово, общ. Стралджа, обл. Ямбол</t>
  </si>
  <si>
    <t>гр. Нови Искър, общ. Столична, обл. София (столица)</t>
  </si>
  <si>
    <t>с. Александър Стамболийски, общ. Генерал Тошево, обл. Добрич</t>
  </si>
  <si>
    <t>с. Самуилово, общ. Добрич-селска, обл. Добрич</t>
  </si>
  <si>
    <t>с. Алиговска, общ. Смолян, обл. Смолян</t>
  </si>
  <si>
    <t>с. Алино, общ. Самоков, обл. София (област)</t>
  </si>
  <si>
    <t>с. Алтимир, общ. Бяла Слатина, обл. Враца</t>
  </si>
  <si>
    <t>гр. Алфатар, общ. Алфатар, обл. Силистра</t>
  </si>
  <si>
    <t>с. Алцек, общ. Добрич-селска, обл. Добрич</t>
  </si>
  <si>
    <t>с. Ангеларий, общ. Тервел, обл. Добрич</t>
  </si>
  <si>
    <t>с. Ангел войвода, общ. Минерални бани, обл. Хасково</t>
  </si>
  <si>
    <t>с. Ангелов, общ. Габрово, обл. Габрово</t>
  </si>
  <si>
    <t>с. Анево, общ. Сопот, обл. Пловдив</t>
  </si>
  <si>
    <t>с. Антимово, общ. Тутракан, обл. Силистра</t>
  </si>
  <si>
    <t>с. Антон, общ. Антон, обл. София (област)</t>
  </si>
  <si>
    <t>гр. Антоново, общ. Антоново, обл. Търговище</t>
  </si>
  <si>
    <t>с. Аплаци, общ. Елена, обл. Велико Търново</t>
  </si>
  <si>
    <t>с. Априлово, общ. Горна Малина, обл. София (област)</t>
  </si>
  <si>
    <t>с. Априлово, общ. Гълъбово, обл. Стара Загора</t>
  </si>
  <si>
    <t>с. Априлово, общ. Попово, обл. Търговище</t>
  </si>
  <si>
    <t>с. Априлци, общ. Пазарджик, обл. Пазарджик</t>
  </si>
  <si>
    <t>с. Арбанаси, общ. Велико Търново, обл. Велико Търново</t>
  </si>
  <si>
    <t>с. Арда, общ. Смолян, обл. Смолян</t>
  </si>
  <si>
    <t>гр. Ардино, общ. Ардино, обл. Кърджали</t>
  </si>
  <si>
    <t>с. Арзан, общ. Брезник, обл. Перник</t>
  </si>
  <si>
    <t>с. Арковна, общ. Дългопол, обл. Варна</t>
  </si>
  <si>
    <t>с. Армените, общ. Габрово, обл. Габрово</t>
  </si>
  <si>
    <t>с. Армянковци, общ. Трявна, обл. Габрово</t>
  </si>
  <si>
    <t>с. Арнаутито, общ. Стара Загора, обл. Стара Загора</t>
  </si>
  <si>
    <t>с. Арпаджик, общ. Мадан, обл. Смолян</t>
  </si>
  <si>
    <t>с. Арчар, общ. Димово, обл. Видин</t>
  </si>
  <si>
    <t>с. Асен, общ. Тетевен, обл. Ловеч</t>
  </si>
  <si>
    <t>с. Асен, общ. Павел баня, обл. Стара Загора</t>
  </si>
  <si>
    <t>гр. Асеновград, общ. Асеновград, обл. Пловдив</t>
  </si>
  <si>
    <t>с. Асеновец, общ. Нова Загора, обл. Сливен</t>
  </si>
  <si>
    <t>с. Асеново, общ. Стражица, обл. Велико Търново</t>
  </si>
  <si>
    <t>с. Асеново, общ. Никопол, обл. Плевен</t>
  </si>
  <si>
    <t>с. Асеново, общ. Тунджа, обл. Ямбол</t>
  </si>
  <si>
    <t>с. Асеновци, общ. Левски, обл. Плевен</t>
  </si>
  <si>
    <t>с. Аспарухово, общ. Карнобат, обл. Бургас</t>
  </si>
  <si>
    <t>с. Аспарухово, общ. Дългопол, обл. Варна</t>
  </si>
  <si>
    <t>с. Аспарухово, общ. Медковец, обл. Монтана</t>
  </si>
  <si>
    <t>с. Аспарухово, общ. Левски, обл. Плевен</t>
  </si>
  <si>
    <t>с. Атолово, общ. Стралджа, обл. Ямбол</t>
  </si>
  <si>
    <t>с. Ауста, общ. Момчилград, обл. Кърджали</t>
  </si>
  <si>
    <t>гр. Ахелой, общ. Поморие, обл. Бургас</t>
  </si>
  <si>
    <t>с. Ахматово, общ. Садово, обл. Пловдив</t>
  </si>
  <si>
    <t>с. Гълъбово, общ. Баните, обл. Смолян</t>
  </si>
  <si>
    <t>с. Ахрянско, общ. Ардино, обл. Кърджали</t>
  </si>
  <si>
    <t>гр. Ахтопол, общ. Царево, обл. Бургас</t>
  </si>
  <si>
    <t>с. Абланица, общ. Велинград, обл. Пазарджик</t>
  </si>
  <si>
    <t>с. Айдемир, общ. Силистра, обл. Силистра</t>
  </si>
  <si>
    <t>с. Априлци, общ. Кирково, обл. Кърджали</t>
  </si>
  <si>
    <t>с. Антимово, общ. Видин, обл. Видин</t>
  </si>
  <si>
    <t>с. Баба Стана, общ. Троян, обл. Ловеч</t>
  </si>
  <si>
    <t>с. Баба Тонка, общ. Попово, обл. Търговище</t>
  </si>
  <si>
    <t>с. Бабек, общ. Брезово, обл. Пловдив</t>
  </si>
  <si>
    <t>с. Бабино, общ. Бобов дол, обл. Кюстендил</t>
  </si>
  <si>
    <t>с. Бабинска река, общ. Бобов дол, обл. Кюстендил</t>
  </si>
  <si>
    <t>с. Бабица, общ. Брезник, обл. Перник</t>
  </si>
  <si>
    <t>с. Баблон, общ. Смолян, обл. Смолян</t>
  </si>
  <si>
    <t>с. Бабово, общ. Сливо поле, обл. Русе</t>
  </si>
  <si>
    <t>с. Бабук, общ. Силистра, обл. Силистра</t>
  </si>
  <si>
    <t>с. Бабяк, общ. Белица, обл. Благоевград</t>
  </si>
  <si>
    <t>с. Багалевци, общ. Елена, обл. Велико Търново</t>
  </si>
  <si>
    <t>с. Багра, общ. Кърджали, обл. Кърджали</t>
  </si>
  <si>
    <t>с. Багренци, общ. Кюстендил, обл. Кюстендил</t>
  </si>
  <si>
    <t>с. Багрилци, общ. Крумовград, обл. Кърджали</t>
  </si>
  <si>
    <t>с. Багрянка, общ. Момчилград, обл. Кърджали</t>
  </si>
  <si>
    <t>с. Бадевци, общ. Елена, обл. Велико Търново</t>
  </si>
  <si>
    <t>с. Бадино, общ. Бобошево, обл. Кюстендил</t>
  </si>
  <si>
    <t>с. Баева ливада, общ. Севлиево, обл. Габрово</t>
  </si>
  <si>
    <t>с. Баевци, общ. Елена, обл. Велико Търново</t>
  </si>
  <si>
    <t>с. Баевци, общ. Габрово, обл. Габрово</t>
  </si>
  <si>
    <t>с. Баждари, общ. Елена, обл. Велико Търново</t>
  </si>
  <si>
    <t>с. Байкал, общ. Долна Митрополия, обл. Плевен</t>
  </si>
  <si>
    <t>с. Байкалско, общ. Радомир, обл. Перник</t>
  </si>
  <si>
    <t>с. Байково, общ. Хитрино, обл. Шумен</t>
  </si>
  <si>
    <t>с. Байлово, общ. Горна Малина, обл. София (област)</t>
  </si>
  <si>
    <t>с. Бакалите, общ. Черноочене, обл. Кърджали</t>
  </si>
  <si>
    <t>с. Бакьово, общ. Своге, обл. София (област)</t>
  </si>
  <si>
    <t>с. Балабаново, общ. Момчилград, обл. Кърджали</t>
  </si>
  <si>
    <t>с. Балабанско, общ. Троян, обл. Ловеч</t>
  </si>
  <si>
    <t>с. Балабанчево, общ. Сунгурларе, обл. Бургас</t>
  </si>
  <si>
    <t>с. Балалея, общ. Дряново, обл. Габрово</t>
  </si>
  <si>
    <t>с. Баланите, общ. Габрово, обл. Габрово</t>
  </si>
  <si>
    <t>с. Баланово, общ. Дупница, обл. Кюстендил</t>
  </si>
  <si>
    <t>с. Балван, общ. Велико Търново, обл. Велико Търново</t>
  </si>
  <si>
    <t>с. Балванците, общ. Дряново, обл. Габрово</t>
  </si>
  <si>
    <t>с. Балдево, общ. Гърмен, обл. Благоевград</t>
  </si>
  <si>
    <t>с. Балей, общ. Брегово, обл. Видин</t>
  </si>
  <si>
    <t>с. Балик, общ. Тервел, обл. Добрич</t>
  </si>
  <si>
    <t>с. Балиновци, общ. Габрово, обл. Габрово</t>
  </si>
  <si>
    <t>с. Балкан, общ. Стамболово, обл. Хасково</t>
  </si>
  <si>
    <t>с. Балканец, общ. Троян, обл. Ловеч</t>
  </si>
  <si>
    <t>с. Балкан махала, общ. Лъки, обл. Пловдив</t>
  </si>
  <si>
    <t>с. Балкански, общ. Разград, обл. Разград</t>
  </si>
  <si>
    <t>с. Балканци, общ. Стражица, обл. Велико Търново</t>
  </si>
  <si>
    <t>с. Балканци, общ. Генерал Тошево, обл. Добрич</t>
  </si>
  <si>
    <t>с. Балуци, общ. Елена, обл. Велико Търново</t>
  </si>
  <si>
    <t>гр. Балчик, общ. Балчик, обл. Добрич</t>
  </si>
  <si>
    <t>с. Балша, общ. Столична, обл. София (столица)</t>
  </si>
  <si>
    <t>с. Бальовци, общ. Ихтиман, обл. София (област)</t>
  </si>
  <si>
    <t>с. Балювица, общ. Берковица, обл. Монтана</t>
  </si>
  <si>
    <t>с. Банари, общ. Дряново, обл. Габрово</t>
  </si>
  <si>
    <t>с. Бангейци, общ. Трявна, обл. Габрово</t>
  </si>
  <si>
    <t>с. Банево, общ. Бургас, обл. Бургас</t>
  </si>
  <si>
    <t>с. Баниска, общ. Две могили, обл. Русе</t>
  </si>
  <si>
    <t>с. Баница, общ. Враца, обл. Враца</t>
  </si>
  <si>
    <t>с. Баничан, общ. Гоце Делчев, обл. Благоевград</t>
  </si>
  <si>
    <t>с. Банище, общ. Брезник, обл. Перник</t>
  </si>
  <si>
    <t>с. Банковец, общ. Антоново, обл. Търговище</t>
  </si>
  <si>
    <t>с. Банковци, общ. Габрово, обл. Габрово</t>
  </si>
  <si>
    <t>с. Банкя, общ. Трън, обл. Перник</t>
  </si>
  <si>
    <t>гр. Банкя, общ. Столична, обл. София (столица)</t>
  </si>
  <si>
    <t>с. Баново, общ. Суворово, обл. Варна</t>
  </si>
  <si>
    <t>гр. Банско, общ. Банско, обл. Благоевград</t>
  </si>
  <si>
    <t>с. Банчовци, общ. Ихтиман, обл. София (област)</t>
  </si>
  <si>
    <t>с. Баня, общ. Разлог, обл. Благоевград</t>
  </si>
  <si>
    <t>с. Баня, общ. Несебър, обл. Бургас</t>
  </si>
  <si>
    <t>с. Баня, общ. Панагюрище, обл. Пазарджик</t>
  </si>
  <si>
    <t>гр. Баня, общ. Карлово, обл. Пловдив</t>
  </si>
  <si>
    <t>с. Баня, общ. Нова Загора, обл. Сливен</t>
  </si>
  <si>
    <t>с. Бараково, общ. Кочериново, обл. Кюстендил</t>
  </si>
  <si>
    <t>с. Бараци, общ. Крумовград, обл. Кърджали</t>
  </si>
  <si>
    <t>с. Детелина, общ. Карнобат, обл. Бургас</t>
  </si>
  <si>
    <t>с. Барутин, общ. Доспат, обл. Смолян</t>
  </si>
  <si>
    <t>с. Горна Арда, общ. Смолян, обл. Смолян</t>
  </si>
  <si>
    <t>с. Басарбово, общ. Русе, обл. Русе</t>
  </si>
  <si>
    <t>с. Баскалци, общ. Петрич, обл. Благоевград</t>
  </si>
  <si>
    <t>с. Бата, общ. Поморие, обл. Бургас</t>
  </si>
  <si>
    <t>с. Батак, общ. Павликени, обл. Велико Търново</t>
  </si>
  <si>
    <t>гр. Батак, общ. Батак, обл. Пазарджик</t>
  </si>
  <si>
    <t>с. Батин, общ. Борово, обл. Русе</t>
  </si>
  <si>
    <t>с. Батишница, общ. Две могили, обл. Русе</t>
  </si>
  <si>
    <t>с. Батово, общ. Добрич-селска, обл. Добрич</t>
  </si>
  <si>
    <t>с. Батошево, общ. Севлиево, обл. Габрово</t>
  </si>
  <si>
    <t>с. Батулия, общ. Своге, обл. София (област)</t>
  </si>
  <si>
    <t>с. Батулци, общ. Ябланица, обл. Ловеч</t>
  </si>
  <si>
    <t>с. Баурене, общ. Криводол, обл. Враца</t>
  </si>
  <si>
    <t>с. Бахалин, общ. Сливница, обл. София (област)</t>
  </si>
  <si>
    <t>с. Баховица, общ. Ловеч, обл. Ловеч</t>
  </si>
  <si>
    <t>с. Бахреци, общ. Трявна, обл. Габрово</t>
  </si>
  <si>
    <t>с. Бацова махала, общ. Никопол, обл. Плевен</t>
  </si>
  <si>
    <t>с. Бачево, общ. Разлог, обл. Благоевград</t>
  </si>
  <si>
    <t>с. Бачково, общ. Асеновград, обл. Пловдив</t>
  </si>
  <si>
    <t>с. Букаците, общ. Смолян, обл. Смолян</t>
  </si>
  <si>
    <t>с. Башево, общ. Ардино, обл. Кърджали</t>
  </si>
  <si>
    <t>с. Бащино, общ. Кърджали, обл. Кърджали</t>
  </si>
  <si>
    <t>с. Бащино, общ. Главиница, обл. Силистра</t>
  </si>
  <si>
    <t>с. Бащино, общ. Опан, обл. Стара Загора</t>
  </si>
  <si>
    <t>с. Баячево, общ. Търговище, обл. Търговище</t>
  </si>
  <si>
    <t>с. Бдинци, общ. Добрич-селска, обл. Добрич</t>
  </si>
  <si>
    <t>с. Беброво, общ. Елена, обл. Велико Търново</t>
  </si>
  <si>
    <t>с. Беглеж, общ. Плевен, обл. Плевен</t>
  </si>
  <si>
    <t>с. Бегово, общ. Калояново, обл. Пловдив</t>
  </si>
  <si>
    <t>с. Бегуновци, общ. Брезник, обл. Перник</t>
  </si>
  <si>
    <t>с. Бегунци, общ. Карлово, обл. Пловдив</t>
  </si>
  <si>
    <t>с. Беден, общ. Девин, обл. Смолян</t>
  </si>
  <si>
    <t>с. Беджене, общ. Нови пазар, обл. Шумен</t>
  </si>
  <si>
    <t>с. Бедрово, общ. Черноочене, обл. Кърджали</t>
  </si>
  <si>
    <t>с. Бежаново, общ. Луковит, обл. Ловеч</t>
  </si>
  <si>
    <t>с. Бежаново, общ. Генерал Тошево, обл. Добрич</t>
  </si>
  <si>
    <t>с. Безводица, общ. Балчик, обл. Добрич</t>
  </si>
  <si>
    <t>с. Безводно, общ. Черноочене, обл. Кърджали</t>
  </si>
  <si>
    <t>с. Безден, общ. Костинброд, обл. София (област)</t>
  </si>
  <si>
    <t>с. Безденица, общ. Монтана, обл. Монтана</t>
  </si>
  <si>
    <t>с. Безмер, общ. Тервел, обл. Добрич</t>
  </si>
  <si>
    <t>с. Безмер, общ. Тунджа, обл. Ямбол</t>
  </si>
  <si>
    <t>с. Бейковци, общ. Елена, обл. Велико Търново</t>
  </si>
  <si>
    <t>с. Бекриите, общ. Габрово, обл. Габрово</t>
  </si>
  <si>
    <t>с. Каменец, общ. Момчилград, обл. Кърджали</t>
  </si>
  <si>
    <t>с. Бела, общ. Димово, обл. Видин</t>
  </si>
  <si>
    <t>с. Беланица, общ. Радомир, обл. Перник</t>
  </si>
  <si>
    <t>с. Бела Рада, общ. Видин, обл. Видин</t>
  </si>
  <si>
    <t>с. Беласица, общ. Петрич, обл. Благоевград</t>
  </si>
  <si>
    <t>с. Белащица, общ. Родопи, обл. Пловдив</t>
  </si>
  <si>
    <t>с. Белгун, общ. Каварна, обл. Добрич</t>
  </si>
  <si>
    <t>с. Белев дол, общ. Смолян, обл. Смолян</t>
  </si>
  <si>
    <t>с. Белевехчево, общ. Сандански, обл. Благоевград</t>
  </si>
  <si>
    <t>с. Белеврен, общ. Средец, обл. Бургас</t>
  </si>
  <si>
    <t>гр. Белене, общ. Белене, обл. Плевен</t>
  </si>
  <si>
    <t>с. Беленци, общ. Луковит, обл. Ловеч</t>
  </si>
  <si>
    <t>с. Бели брег, общ. Бойчиновци, обл. Монтана</t>
  </si>
  <si>
    <t>с. Бели брод, общ. Бойчиновци, обл. Монтана</t>
  </si>
  <si>
    <t>с. Бели бряг, общ. Раднево, обл. Стара Загора</t>
  </si>
  <si>
    <t>с. Бели вир, общ. Черноочене, обл. Кърджали</t>
  </si>
  <si>
    <t>с. Бели дол, общ. Ивайловград, обл. Хасково</t>
  </si>
  <si>
    <t>с. Бели извор, общ. Враца, обл. Враца</t>
  </si>
  <si>
    <t>с. Бели Искър, общ. Самоков, обл. София (област)</t>
  </si>
  <si>
    <t>с. Белила, общ. Средец, обл. Бургас</t>
  </si>
  <si>
    <t>с. Белимел, общ. Чипровци, обл. Монтана</t>
  </si>
  <si>
    <t>с. Белинци, общ. Исперих, обл. Разград</t>
  </si>
  <si>
    <t>с. Бели Осъм, общ. Троян, обл. Ловеч</t>
  </si>
  <si>
    <t>с. Бели пласт, общ. Кърджали, обл. Кърджали</t>
  </si>
  <si>
    <t>гр. Белица, общ. Белица, обл. Благоевград</t>
  </si>
  <si>
    <t>с. Белица, общ. Трявна, обл. Габрово</t>
  </si>
  <si>
    <t>с. Белица, общ. Тутракан, обл. Силистра</t>
  </si>
  <si>
    <t>с. Белица, общ. Лъки, обл. Пловдив</t>
  </si>
  <si>
    <t>с. Белица, общ. Любимец, обл. Хасково</t>
  </si>
  <si>
    <t>с. Белиш, общ. Троян, обл. Ловеч</t>
  </si>
  <si>
    <t>с. Бел камен, общ. Якоруда, обл. Благоевград</t>
  </si>
  <si>
    <t>с. Беловец, общ. Кубрат, обл. Разград</t>
  </si>
  <si>
    <t>с. Беловица, общ. Хисаря, обл. Пловдив</t>
  </si>
  <si>
    <t>гр. Белово, общ. Белово, обл. Пазарджик</t>
  </si>
  <si>
    <t>с. Белоградец, общ. Ветрино, обл. Варна</t>
  </si>
  <si>
    <t>гр. Белоградчик, общ. Белоградчик, обл. Видин</t>
  </si>
  <si>
    <t>с. Белозем, общ. Раковски, обл. Пловдив</t>
  </si>
  <si>
    <t>с. Белокопитово, общ. Шумен, обл. Шумен</t>
  </si>
  <si>
    <t>с. Беломорци, общ. Омуртаг, обл. Търговище</t>
  </si>
  <si>
    <t>с. Беломъжите, общ. Габрово, обл. Габрово</t>
  </si>
  <si>
    <t>с. Бело поле, общ. Благоевград, обл. Благоевград</t>
  </si>
  <si>
    <t>с. Бело поле, общ. Ружинци, обл. Видин</t>
  </si>
  <si>
    <t>с. Белополци, общ. Ивайловград, обл. Хасково</t>
  </si>
  <si>
    <t>с. Белополяне, общ. Ивайловград, обл. Хасково</t>
  </si>
  <si>
    <t>с. Белопопци, общ. Горна Малина, обл. София (област)</t>
  </si>
  <si>
    <t>гр. Белослав, общ. Белослав, обл. Варна</t>
  </si>
  <si>
    <t>с. Белотинци, общ. Монтана, обл. Монтана</t>
  </si>
  <si>
    <t>с. Долно Белотинци, общ. Монтана, обл. Монтана</t>
  </si>
  <si>
    <t>с. Белцов, общ. Ценово, обл. Русе</t>
  </si>
  <si>
    <t>с. Белчевци, общ. Велико Търново, обл. Велико Търново</t>
  </si>
  <si>
    <t>с. Белчин, общ. Самоков, обл. София (област)</t>
  </si>
  <si>
    <t>с. Белчински бани, общ. Самоков, обл. София (област)</t>
  </si>
  <si>
    <t>с. Бельово, общ. Сандански, обл. Благоевград</t>
  </si>
  <si>
    <t>с. Беляковец, общ. Велико Търново, обл. Велико Търново</t>
  </si>
  <si>
    <t>с. Беляново, общ. Ценово, обл. Русе</t>
  </si>
  <si>
    <t>с. Бенковски, общ. Аврен, обл. Варна</t>
  </si>
  <si>
    <t>с. Бенковски, общ. Кирково, обл. Кърджали</t>
  </si>
  <si>
    <t>с. Бенковски, общ. Марица, обл. Пловдив</t>
  </si>
  <si>
    <t>с. Бенковски, общ. Мирково, обл. София (област)</t>
  </si>
  <si>
    <t>с. Бенковски, общ. Стара Загора, обл. Стара Загора</t>
  </si>
  <si>
    <t>с. Бенковски, общ. Добрич-селска, обл. Добрич</t>
  </si>
  <si>
    <t>с. Берайнци, общ. Трън, обл. Перник</t>
  </si>
  <si>
    <t>с. Беренде, общ. Земен, обл. Перник</t>
  </si>
  <si>
    <t>с. Беренде, общ. Драгоман, обл. София (област)</t>
  </si>
  <si>
    <t>с. Беренде извор, общ. Драгоман, обл. София (област)</t>
  </si>
  <si>
    <t>с. Бериево, общ. Севлиево, обл. Габрово</t>
  </si>
  <si>
    <t>гр. Берковица, общ. Берковица, обл. Монтана</t>
  </si>
  <si>
    <t>с. Берковски, общ. Попово, обл. Търговище</t>
  </si>
  <si>
    <t>с. Берковци, общ. Елена, обл. Велико Търново</t>
  </si>
  <si>
    <t>с. Бероново, общ. Сунгурларе, обл. Бургас</t>
  </si>
  <si>
    <t>с. Берсин, общ. Кюстендил, обл. Кюстендил</t>
  </si>
  <si>
    <t>с. Беслен, общ. Хаджидимово, обл. Благоевград</t>
  </si>
  <si>
    <t>с. Беснурка, общ. Черноочене, обл. Кърджали</t>
  </si>
  <si>
    <t>с. Биволаре, общ. Долна Митрополия, обл. Плевен</t>
  </si>
  <si>
    <t>с. Биволяне, общ. Момчилград, обл. Кърджали</t>
  </si>
  <si>
    <t>с. Бижовци, общ. Велико Търново, обл. Велико Търново</t>
  </si>
  <si>
    <t>с. Бижовци, общ. Трявна, обл. Габрово</t>
  </si>
  <si>
    <t>с. Биково, общ. Сливен, обл. Сливен</t>
  </si>
  <si>
    <t>с. Билинци, общ. Брезник, обл. Перник</t>
  </si>
  <si>
    <t>с. Билка, общ. Руен, обл. Бургас</t>
  </si>
  <si>
    <t>с. Билкини, общ. Дряново, обл. Габрово</t>
  </si>
  <si>
    <t>с. Било, общ. Сливен, обл. Сливен</t>
  </si>
  <si>
    <t>с. Било, общ. Каварна, обл. Добрич</t>
  </si>
  <si>
    <t>с. Билянска, общ. Смолян, обл. Смолян</t>
  </si>
  <si>
    <t>с. Бинкос, общ. Сливен, обл. Сливен</t>
  </si>
  <si>
    <t>с. Бисер, общ. Харманли, обл. Хасково</t>
  </si>
  <si>
    <t>с. Бисерци, общ. Кубрат, обл. Разград</t>
  </si>
  <si>
    <t>с. Бистра, общ. Алфатар, обл. Силистра</t>
  </si>
  <si>
    <t>с. Бистра, общ. Търговище, обл. Търговище</t>
  </si>
  <si>
    <t>с. Бистренци, общ. Бяла, обл. Русе</t>
  </si>
  <si>
    <t>с. Бистрец, общ. Средец, обл. Бургас</t>
  </si>
  <si>
    <t>с. Бистрец, общ. Крушари, обл. Добрич</t>
  </si>
  <si>
    <t>с. Бистрилица, общ. Берковица, обл. Монтана</t>
  </si>
  <si>
    <t>с. Бистрица, общ. Благоевград, обл. Благоевград</t>
  </si>
  <si>
    <t>с. Бистрица, общ. Дупница, обл. Кюстендил</t>
  </si>
  <si>
    <t>с. Бистрица, общ. Столична, обл. София (столица)</t>
  </si>
  <si>
    <t>с. Бистроглед, общ. Ардино, обл. Кърджали</t>
  </si>
  <si>
    <t>с. Благово, общ. Монтана, обл. Монтана</t>
  </si>
  <si>
    <t>с. Благово, общ. Шумен, обл. Шумен</t>
  </si>
  <si>
    <t>гр. Благоевград, общ. Благоевград, обл. Благоевград</t>
  </si>
  <si>
    <t>с. Благоево, общ. Стражица, обл. Велико Търново</t>
  </si>
  <si>
    <t>с. Благоево, общ. Разград, обл. Разград</t>
  </si>
  <si>
    <t>с. Благун, общ. Крумовград, обл. Кърджали</t>
  </si>
  <si>
    <t>с. Блажиево, общ. Бобошево, обл. Кюстендил</t>
  </si>
  <si>
    <t>с. Блатец, общ. Кюстендил, обл. Кюстендил</t>
  </si>
  <si>
    <t>с. Блатец, общ. Сливен, обл. Сливен</t>
  </si>
  <si>
    <t>с. Блатешница, общ. Земен, обл. Перник</t>
  </si>
  <si>
    <t>с. Блатино, общ. Дупница, обл. Кюстендил</t>
  </si>
  <si>
    <t>с. Блатница, общ. Стрелча, обл. Пазарджик</t>
  </si>
  <si>
    <t>с. Блато, общ. Бобов дол, обл. Кюстендил</t>
  </si>
  <si>
    <t>с. Блатска, общ. Хаджидимово, обл. Благоевград</t>
  </si>
  <si>
    <t>с. Бленика, общ. Кърджали, обл. Кърджали</t>
  </si>
  <si>
    <t>с. Близнак, общ. Малко Търново, обл. Бургас</t>
  </si>
  <si>
    <t>с. Близнаци, общ. Аврен, обл. Варна</t>
  </si>
  <si>
    <t>с. Близнаци, общ. Хитрино, обл. Шумен</t>
  </si>
  <si>
    <t>с. Близнец, общ. Твърдица, обл. Сливен</t>
  </si>
  <si>
    <t>с. Блъсково, общ. Провадия, обл. Варна</t>
  </si>
  <si>
    <t>с. Блъсковци, общ. Елена, обл. Велико Търново</t>
  </si>
  <si>
    <t>с. Боазът, общ. Севлиево, обл. Габрово</t>
  </si>
  <si>
    <t>с. Бобевци, общ. Габрово, обл. Габрово</t>
  </si>
  <si>
    <t>с. Бобешино, общ. Кюстендил, обл. Кюстендил</t>
  </si>
  <si>
    <t>гр. Бобов дол, общ. Бобов дол, обл. Кюстендил</t>
  </si>
  <si>
    <t>с. Бобовец, общ. Балчик, обл. Добрич</t>
  </si>
  <si>
    <t>с. Бобораци, общ. Радомир, обл. Перник</t>
  </si>
  <si>
    <t>гр. Бобошево, общ. Бобошево, обл. Кюстендил</t>
  </si>
  <si>
    <t>с. Бов, общ. Своге, обл. София (област)</t>
  </si>
  <si>
    <t>с. Богатово, общ. Севлиево, обл. Габрово</t>
  </si>
  <si>
    <t>с. Богдан, общ. Карлово, обл. Пловдив</t>
  </si>
  <si>
    <t>с. Богдан, общ. Добрич-селска, обл. Добрич</t>
  </si>
  <si>
    <t>с. Богданица, общ. Садово, обл. Пловдив</t>
  </si>
  <si>
    <t>с. Богданлия, общ. Елин Пелин, обл. София (област)</t>
  </si>
  <si>
    <t>с. Богданов дол, общ. Перник, обл. Перник</t>
  </si>
  <si>
    <t>с. Богданово, общ. Средец, обл. Бургас</t>
  </si>
  <si>
    <t>с. Богданово, общ. Нова Загора, обл. Сливен</t>
  </si>
  <si>
    <t>с. Богдановци, общ. Ихтиман, обл. София (област)</t>
  </si>
  <si>
    <t>с. Богданско, общ. Елена, обл. Велико Търново</t>
  </si>
  <si>
    <t>с. Богданци, общ. Самуил, обл. Разград</t>
  </si>
  <si>
    <t>с. Богданци, общ. Главиница, обл. Силистра</t>
  </si>
  <si>
    <t>с. Богданчовци, общ. Габрово, обл. Габрово</t>
  </si>
  <si>
    <t>с. Богойна, общ. Трън, обл. Перник</t>
  </si>
  <si>
    <t>с. Боголин, общ. Сатовча, обл. Благоевград</t>
  </si>
  <si>
    <t>с. Богомил, общ. Харманли, обл. Хасково</t>
  </si>
  <si>
    <t>с. Богомилово, общ. Стара Загора, обл. Стара Загора</t>
  </si>
  <si>
    <t>с. Богомилци, общ. Самуил, обл. Разград</t>
  </si>
  <si>
    <t>с. Богомолско, общ. Антоново, обл. Търговище</t>
  </si>
  <si>
    <t>с. Богорово, общ. Силистра, обл. Силистра</t>
  </si>
  <si>
    <t>с. Богорово, общ. Стралджа, обл. Ямбол</t>
  </si>
  <si>
    <t>с. Богослов, общ. Кюстендил, обл. Кюстендил</t>
  </si>
  <si>
    <t>с. Богутево, общ. Чепеларе, обл. Смолян</t>
  </si>
  <si>
    <t>с. Богьовци, общ. Костинброд, обл. София (област)</t>
  </si>
  <si>
    <t>с. Боденец, общ. Мездра, обл. Враца</t>
  </si>
  <si>
    <t>с. Стамболово, общ. Ихтиман, обл. София (област)</t>
  </si>
  <si>
    <t>с. Бодрово, общ. Димитровград, обл. Хасково</t>
  </si>
  <si>
    <t>с. Боево, общ. Рудозем, обл. Смолян</t>
  </si>
  <si>
    <t>с. Боерица, общ. Ихтиман, обл. София (област)</t>
  </si>
  <si>
    <t>с. Божак, общ. Кърджали, обл. Кърджали</t>
  </si>
  <si>
    <t>с. Божан, общ. Тервел, обл. Добрич</t>
  </si>
  <si>
    <t>с. Божаново, общ. Шабла, обл. Добрич</t>
  </si>
  <si>
    <t>с. Бождово, общ. Сандански, обл. Благоевград</t>
  </si>
  <si>
    <t>с. Божевци, общ. Сливен, обл. Сливен</t>
  </si>
  <si>
    <t>с. Боженица, общ. Ботевград, обл. София (област)</t>
  </si>
  <si>
    <t>с. Боженците, общ. Габрово, обл. Габрово</t>
  </si>
  <si>
    <t>с. Божичен, общ. Иваново, обл. Русе</t>
  </si>
  <si>
    <t>с. Божурец, общ. Каварна, обл. Добрич</t>
  </si>
  <si>
    <t>с. Божурица, общ. Долна Митрополия, обл. Плевен</t>
  </si>
  <si>
    <t>гр. Божурище, общ. Божурище, обл. София (област)</t>
  </si>
  <si>
    <t>с. Божурка, общ. Търговище, обл. Търговище</t>
  </si>
  <si>
    <t>с. Божурлук, общ. Левски, обл. Плевен</t>
  </si>
  <si>
    <t>с. Божурово, общ. Кубрат, обл. Разград</t>
  </si>
  <si>
    <t>с. Божурово, общ. Добрич-селска, обл. Добрич</t>
  </si>
  <si>
    <t>с. Божурово, общ. Върбица, обл. Шумен</t>
  </si>
  <si>
    <t>с. Божурци, общ. Черноочене, обл. Кърджали</t>
  </si>
  <si>
    <t>с. Бозаджии, общ. Сливен, обл. Сливен</t>
  </si>
  <si>
    <t>с. Бозвелийско, общ. Провадия, обл. Варна</t>
  </si>
  <si>
    <t>с. Боил, общ. Дулово, обл. Силистра</t>
  </si>
  <si>
    <t>с. Лом Черковна, общ. Бяла, обл. Русе</t>
  </si>
  <si>
    <t>с. Бойковец, общ. Етрополе, обл. София (област)</t>
  </si>
  <si>
    <t>с. Бойково, общ. Родопи, обл. Пловдив</t>
  </si>
  <si>
    <t>с. Бойковци, общ. Елена, обл. Велико Търново</t>
  </si>
  <si>
    <t>с. Бойник, общ. Крумовград, обл. Кърджали</t>
  </si>
  <si>
    <t>с. Бойница, общ. Бойница, обл. Видин</t>
  </si>
  <si>
    <t>с. Бойно, общ. Кърджали, обл. Кърджали</t>
  </si>
  <si>
    <t>с. Бойновци, общ. Габрово, обл. Габрово</t>
  </si>
  <si>
    <t>с. Бойчеви колиби, общ. Велико Търново, обл. Велико Търново</t>
  </si>
  <si>
    <t>гр. Бойчиновци, общ. Бойчиновци, обл. Монтана</t>
  </si>
  <si>
    <t>с. Бойчовци, общ. Велико Търново, обл. Велико Търново</t>
  </si>
  <si>
    <t>с. Бокиловци, общ. Берковица, обл. Монтана</t>
  </si>
  <si>
    <t>с. Болтата, общ. Габрово, обл. Габрово</t>
  </si>
  <si>
    <t>с. Болярино, общ. Раковски, обл. Пловдив</t>
  </si>
  <si>
    <t>гр. Болярово, общ. Болярово, обл. Ямбол</t>
  </si>
  <si>
    <t>с. Болярски извор, общ. Харманли, обл. Хасково</t>
  </si>
  <si>
    <t>с. Болярско, общ. Тунджа, обл. Ямбол</t>
  </si>
  <si>
    <t>с. Болярци, общ. Аврен, обл. Варна</t>
  </si>
  <si>
    <t>с. Болярци, общ. Кърджали, обл. Кърджали</t>
  </si>
  <si>
    <t>с. Болярци, общ. Садово, обл. Пловдив</t>
  </si>
  <si>
    <t>с. Бонево, общ. Тервел, обл. Добрич</t>
  </si>
  <si>
    <t>с. Борец, общ. Брезово, обл. Пловдив</t>
  </si>
  <si>
    <t>с. Борие, общ. Рудозем, обл. Смолян</t>
  </si>
  <si>
    <t>с. Борика, общ. Мадан, обл. Смолян</t>
  </si>
  <si>
    <t>с. Борика, общ. Ихтиман, обл. София (област)</t>
  </si>
  <si>
    <t>с. Борики, общ. Габрово, обл. Габрово</t>
  </si>
  <si>
    <t>с. Бориково, общ. Смолян, обл. Смолян</t>
  </si>
  <si>
    <t>с. Бориловец, общ. Бойница, обл. Видин</t>
  </si>
  <si>
    <t>с. Борилово, общ. Стара Загора, обл. Стара Загора</t>
  </si>
  <si>
    <t>с. Борима, общ. Троян, обл. Ловеч</t>
  </si>
  <si>
    <t>с. Боримечково, общ. Лесичово, обл. Пазарджик</t>
  </si>
  <si>
    <t>с. Борино, общ. Борино, обл. Смолян</t>
  </si>
  <si>
    <t>с. Бориново, общ. Мадан, обл. Смолян</t>
  </si>
  <si>
    <t>с. Боринци, общ. Котел, обл. Сливен</t>
  </si>
  <si>
    <t>с. Борислав, общ. Пордим, обл. Плевен</t>
  </si>
  <si>
    <t>с. Бориславци, общ. Маджарово, обл. Хасково</t>
  </si>
  <si>
    <t>с. Борисово, общ. Сливо поле, обл. Русе</t>
  </si>
  <si>
    <t>с. Борисово, общ. Елхово, обл. Ямбол</t>
  </si>
  <si>
    <t>с. Борнарево, общ. Радомир, обл. Перник</t>
  </si>
  <si>
    <t>с. Борован, общ. Борован, обл. Враца</t>
  </si>
  <si>
    <t>с. Боров дол, общ. Твърдица, обл. Сливен</t>
  </si>
  <si>
    <t>с. Боровец, общ. Кочериново, обл. Кюстендил</t>
  </si>
  <si>
    <t>с. Боровина, общ. Мадан, обл. Смолян</t>
  </si>
  <si>
    <t>с. Боровица, общ. Белоградчик, обл. Видин</t>
  </si>
  <si>
    <t>с. Боровичене, общ. Петрич, обл. Благоевград</t>
  </si>
  <si>
    <t>с. Борово, общ. Гоце Делчев, обл. Благоевград</t>
  </si>
  <si>
    <t>гр. Борово, общ. Борово, обл. Русе</t>
  </si>
  <si>
    <t>с. Борово, общ. Лъки, обл. Пловдив</t>
  </si>
  <si>
    <t>с. Борово, общ. Стара Загора, обл. Стара Загора</t>
  </si>
  <si>
    <t>с. Боровско, общ. Черноочене, обл. Кърджали</t>
  </si>
  <si>
    <t>с. Боровци, общ. Берковица, обл. Монтана</t>
  </si>
  <si>
    <t>с. Борското, общ. Габрово, обл. Габрово</t>
  </si>
  <si>
    <t>с. Борущица, общ. Мъглиж, обл. Стара Загора</t>
  </si>
  <si>
    <t>с. Борци, общ. Венец, обл. Шумен</t>
  </si>
  <si>
    <t>с. Боряна, общ. Дългопол, обл. Варна</t>
  </si>
  <si>
    <t>с. Босевци, общ. Елена, обл. Велико Търново</t>
  </si>
  <si>
    <t>с. Босилица, общ. Черноочене, обл. Кърджали</t>
  </si>
  <si>
    <t>с. Босилково, общ. Сунгурларе, обл. Бургас</t>
  </si>
  <si>
    <t>с. Босилково, общ. Баните, обл. Смолян</t>
  </si>
  <si>
    <t>с. Босилковци, общ. Бяла, обл. Русе</t>
  </si>
  <si>
    <t>с. Босна, общ. Ситово, обл. Силистра</t>
  </si>
  <si>
    <t>с. Боснек, общ. Перник, обл. Перник</t>
  </si>
  <si>
    <t>гр. Бостан, общ. Омуртаг, обл. Търговище</t>
  </si>
  <si>
    <t>с. Бостаните, общ. Чупрене, обл. Видин</t>
  </si>
  <si>
    <t>с. Бостанци, общ. Черноочене, обл. Кърджали</t>
  </si>
  <si>
    <t>с. Бостина, общ. Смолян, обл. Смолян</t>
  </si>
  <si>
    <t>гр. Ботевград, общ. Ботевград, обл. София (област)</t>
  </si>
  <si>
    <t>с. Ботево, общ. Аксаково, обл. Варна</t>
  </si>
  <si>
    <t>с. Ботево, общ. Видин, обл. Видин</t>
  </si>
  <si>
    <t>с. Ботево, общ. Хайредин, обл. Враца</t>
  </si>
  <si>
    <t>с. Ботево, общ. Вълчедръм, обл. Монтана</t>
  </si>
  <si>
    <t>с. Ботево, общ. Тунджа, обл. Ямбол</t>
  </si>
  <si>
    <t>с. Ботров, общ. Бяла, обл. Русе</t>
  </si>
  <si>
    <t>с. Ботуня, общ. Криводол, обл. Враца</t>
  </si>
  <si>
    <t>с. Ботурче, общ. Ивайловград, обл. Хасково</t>
  </si>
  <si>
    <t>с. Бохова, общ. Трън, обл. Перник</t>
  </si>
  <si>
    <t>с. Бохот, общ. Плевен, обл. Плевен</t>
  </si>
  <si>
    <t>с. Бочковци, общ. Велико Търново, обл. Велико Търново</t>
  </si>
  <si>
    <t>с. Бошуля, общ. Септември, обл. Пазарджик</t>
  </si>
  <si>
    <t>с. Бояджик, общ. Тунджа, обл. Ямбол</t>
  </si>
  <si>
    <t>с. Боян, общ. Венец, обл. Шумен</t>
  </si>
  <si>
    <t>с. Бояна, общ. Вълчи дол, обл. Варна</t>
  </si>
  <si>
    <t>с. Боян Ботево, общ. Минерални бани, обл. Хасково</t>
  </si>
  <si>
    <t>с. Бояново, общ. Грамада, обл. Видин</t>
  </si>
  <si>
    <t>с. Бояново, общ. Елхово, обл. Ямбол</t>
  </si>
  <si>
    <t>с. Бояновци, общ. Велико Търново, обл. Велико Търново</t>
  </si>
  <si>
    <t>с. Боянци, общ. Асеновград, обл. Пловдив</t>
  </si>
  <si>
    <t>с. Брадвари, общ. Силистра, обл. Силистра</t>
  </si>
  <si>
    <t>с. Бракница, общ. Попово, обл. Търговище</t>
  </si>
  <si>
    <t>с. Бракьовци, общ. Годеч, обл. София (област)</t>
  </si>
  <si>
    <t>с. Браниполе, общ. Родопи, обл. Пловдив</t>
  </si>
  <si>
    <t>с. Браница, общ. Харманли, обл. Хасково</t>
  </si>
  <si>
    <t>с. Браничево, общ. Каолиново, обл. Шумен</t>
  </si>
  <si>
    <t>с. Бранище, общ. Добрич-селска, обл. Добрич</t>
  </si>
  <si>
    <t>с. Бранковци, общ. Велико Търново, обл. Велико Търново</t>
  </si>
  <si>
    <t>с. Бранковци, общ. Грамада, обл. Видин</t>
  </si>
  <si>
    <t>с. Братан, общ. Котел, обл. Сливен</t>
  </si>
  <si>
    <t>с. Братаница, общ. Пазарджик, обл. Пазарджик</t>
  </si>
  <si>
    <t>с. Братово, общ. Бургас, обл. Бургас</t>
  </si>
  <si>
    <t>с. Братово, общ. Търговище, обл. Търговище</t>
  </si>
  <si>
    <t>с. Братушково, общ. Сливница, обл. София (област)</t>
  </si>
  <si>
    <t>с. Братя Даскалови, общ. Братя Даскалови, обл. Стара Загора</t>
  </si>
  <si>
    <t>с. Братя Кунчеви, общ. Стара Загора, обл. Стара Загора</t>
  </si>
  <si>
    <t>гр. Брацигово, общ. Брацигово, обл. Пазарджик</t>
  </si>
  <si>
    <t>с. Брегаре, общ. Долна Митрополия, обл. Плевен</t>
  </si>
  <si>
    <t>гр. Брегово, общ. Брегово, обл. Видин</t>
  </si>
  <si>
    <t>с. Брежани, общ. Симитли, обл. Благоевград</t>
  </si>
  <si>
    <t>с. Брежниците, общ. Трявна, обл. Габрово</t>
  </si>
  <si>
    <t>с. Бреза, общ. Рудозем, обл. Смолян</t>
  </si>
  <si>
    <t>с. Брезе, общ. Девин, обл. Смолян</t>
  </si>
  <si>
    <t>с. Брезе, общ. Своге, обл. София (област)</t>
  </si>
  <si>
    <t>гр. Брезник, общ. Брезник, обл. Перник</t>
  </si>
  <si>
    <t>с. Брезница, общ. Гоце Делчев, обл. Благоевград</t>
  </si>
  <si>
    <t>с. Брезнишки извор, общ. Брезник, обл. Перник</t>
  </si>
  <si>
    <t>с. Брезовдол, общ. Своге, обл. София (област)</t>
  </si>
  <si>
    <t>с. Брезово, общ. Елена, обл. Велико Търново</t>
  </si>
  <si>
    <t>с. Брезово, общ. Тетевен, обл. Ловеч</t>
  </si>
  <si>
    <t>гр. Брезово, общ. Брезово, обл. Пловдив</t>
  </si>
  <si>
    <t>с. Бреница, общ. Кнежа, обл. Плевен</t>
  </si>
  <si>
    <t>с. Бреница, общ. Тутракан, обл. Силистра</t>
  </si>
  <si>
    <t>с. Брест, общ. Трекляно, обл. Кюстендил</t>
  </si>
  <si>
    <t>с. Брест, общ. Гулянци, обл. Плевен</t>
  </si>
  <si>
    <t>с. Брестак, общ. Вълчи дол, обл. Варна</t>
  </si>
  <si>
    <t>с. Брестака, общ. Мирково, обл. София (област)</t>
  </si>
  <si>
    <t>с. Бресте, общ. Червен бряг, обл. Плевен</t>
  </si>
  <si>
    <t>с. Брестник, общ. Родопи, обл. Пловдив</t>
  </si>
  <si>
    <t>с. Брестница, общ. Ябланица, обл. Ловеч</t>
  </si>
  <si>
    <t>с. Брестница, общ. Тервел, обл. Добрич</t>
  </si>
  <si>
    <t>с. Брестова, общ. Гурково, обл. Стара Загора</t>
  </si>
  <si>
    <t>с. Брестовене, общ. Завет, обл. Разград</t>
  </si>
  <si>
    <t>с. Брестовец, общ. Плевен, обл. Плевен</t>
  </si>
  <si>
    <t>с. Брестовица, общ. Родопи, обл. Пловдив</t>
  </si>
  <si>
    <t>с. Брестовица, общ. Борово, обл. Русе</t>
  </si>
  <si>
    <t>с. Брестово, общ. Симитли, обл. Благоевград</t>
  </si>
  <si>
    <t>с. Брестово, общ. Ловеч, обл. Ловеч</t>
  </si>
  <si>
    <t>с. Брод, общ. Димитровград, обл. Хасково</t>
  </si>
  <si>
    <t>с. Бродилово, общ. Царево, обл. Бургас</t>
  </si>
  <si>
    <t>с. Брош, общ. Кърджали, обл. Кърджали</t>
  </si>
  <si>
    <t>гр. Брусарци, общ. Брусарци, обл. Монтана</t>
  </si>
  <si>
    <t>с. Брусевци, общ. Маджарово, обл. Хасково</t>
  </si>
  <si>
    <t>с. Брусен, общ. Мездра, обл. Враца</t>
  </si>
  <si>
    <t>с. Брусен, общ. Етрополе, обл. София (област)</t>
  </si>
  <si>
    <t>с. Брусино, общ. Ивайловград, обл. Хасково</t>
  </si>
  <si>
    <t>с. Брусник, общ. Брезник, обл. Перник</t>
  </si>
  <si>
    <t>с. Брънеците, общ. Габрово, обл. Габрово</t>
  </si>
  <si>
    <t>с. Бръчковци, общ. Елена, обл. Велико Търново</t>
  </si>
  <si>
    <t>с. Бръшлен, общ. Сливо поле, обл. Русе</t>
  </si>
  <si>
    <t>с. Бръшлян, общ. Малко Търново, обл. Бургас</t>
  </si>
  <si>
    <t>с. Бръшляница, общ. Плевен, обл. Плевен</t>
  </si>
  <si>
    <t>с. Бръщен, общ. Доспат, обл. Смолян</t>
  </si>
  <si>
    <t>с. Бряговец, общ. Крумовград, обл. Кърджали</t>
  </si>
  <si>
    <t>с. Бряговица, общ. Стражица, обл. Велико Търново</t>
  </si>
  <si>
    <t>с. Брягово, общ. Първомай, обл. Пловдив</t>
  </si>
  <si>
    <t>с. Брягово, общ. Хасково, обл. Хасково</t>
  </si>
  <si>
    <t>с. Бряст, общ. Димитровград, обл. Хасково</t>
  </si>
  <si>
    <t>с. Брястовец, общ. Бургас, обл. Бургас</t>
  </si>
  <si>
    <t>с. Брястово, общ. Нова Загора, обл. Сливен</t>
  </si>
  <si>
    <t>с. Брястово, общ. Балчик, обл. Добрич</t>
  </si>
  <si>
    <t>с. Брястово, общ. Минерални бани, обл. Хасково</t>
  </si>
  <si>
    <t>с. Бубино, общ. Ивайловград, обл. Хасково</t>
  </si>
  <si>
    <t>с. Будилци, общ. Кресна, обл. Благоевград</t>
  </si>
  <si>
    <t>с. Бузовград, общ. Казанлък, обл. Стара Загора</t>
  </si>
  <si>
    <t>с. Бузяковци, общ. Ихтиман, обл. София (област)</t>
  </si>
  <si>
    <t>с. Буйновица, общ. Венец, обл. Шумен</t>
  </si>
  <si>
    <t>с. Буйново, общ. Борино, обл. Смолян</t>
  </si>
  <si>
    <t>с. Буйново, общ. Търговище, обл. Търговище</t>
  </si>
  <si>
    <t>с. Буйновци, общ. Елена, обл. Велико Търново</t>
  </si>
  <si>
    <t>с. Бук, общ. Крумовград, обл. Кърджали</t>
  </si>
  <si>
    <t>с. Букак, общ. Антоново, обл. Търговище</t>
  </si>
  <si>
    <t>с. Буката, общ. Смолян, обл. Смолян</t>
  </si>
  <si>
    <t>с. Букова поляна, общ. Мадан, обл. Смолян</t>
  </si>
  <si>
    <t>с. Буковец, общ. Велико Търново, обл. Велико Търново</t>
  </si>
  <si>
    <t>с. Буковец, общ. Видин, обл. Видин</t>
  </si>
  <si>
    <t>с. Буковец, общ. Бяла Слатина, обл. Враца</t>
  </si>
  <si>
    <t>с. Буковец, общ. Брусарци, обл. Монтана</t>
  </si>
  <si>
    <t>с. Буковец, общ. Своге, обл. София (област)</t>
  </si>
  <si>
    <t>с. Буковлък, общ. Плевен, обл. Плевен</t>
  </si>
  <si>
    <t>с. Буково, общ. Гоце Делчев, обл. Благоевград</t>
  </si>
  <si>
    <t>с. Буково, общ. Мадан, обл. Смолян</t>
  </si>
  <si>
    <t>с. Букоровци, общ. Годеч, обл. София (област)</t>
  </si>
  <si>
    <t>с. Булаир, общ. Долни чифлик, обл. Варна</t>
  </si>
  <si>
    <t>с. Буново, общ. Кюстендил, обл. Кюстендил</t>
  </si>
  <si>
    <t>с. Буново, общ. Мирково, обл. София (област)</t>
  </si>
  <si>
    <t>с. Бураново, общ. Кочериново, обл. Кюстендил</t>
  </si>
  <si>
    <t>гр. Бургас, общ. Бургас, обл. Бургас</t>
  </si>
  <si>
    <t>с. Буря, общ. Севлиево, обл. Габрово</t>
  </si>
  <si>
    <t>с. Бусинци, общ. Трън, обл. Перник</t>
  </si>
  <si>
    <t>с. Бусманци, общ. Столична, обл. София (столица)</t>
  </si>
  <si>
    <t>с. Бутан, общ. Козлодуй, обл. Враца</t>
  </si>
  <si>
    <t>с. Бутово, общ. Павликени, обл. Велико Търново</t>
  </si>
  <si>
    <t>с. Бутроинци, общ. Трън, обл. Перник</t>
  </si>
  <si>
    <t>гр. Бухово, общ. Столична, обл. София (столица)</t>
  </si>
  <si>
    <t>с. Буховци, общ. Търговище, обл. Търговище</t>
  </si>
  <si>
    <t>с. Бучино, общ. Благоевград, обл. Благоевград</t>
  </si>
  <si>
    <t>с. Бучин проход, общ. Костинброд, обл. София (област)</t>
  </si>
  <si>
    <t>с. Бучуковци, общ. Дряново, обл. Габрово</t>
  </si>
  <si>
    <t>с. Бъдеще, общ. Стара Загора, обл. Стара Загора</t>
  </si>
  <si>
    <t>с. Бъзовец, общ. Вълчедръм, обл. Монтана</t>
  </si>
  <si>
    <t>с. Бъзовец, общ. Две могили, обл. Русе</t>
  </si>
  <si>
    <t>с. Бъзовица, общ. Трекляно, обл. Кюстендил</t>
  </si>
  <si>
    <t>с. Бъзън, общ. Ветово, обл. Русе</t>
  </si>
  <si>
    <t>с. Българаново, общ. Омуртаг, обл. Търговище</t>
  </si>
  <si>
    <t>с. Българево, общ. Каварна, обл. Добрич</t>
  </si>
  <si>
    <t>с. Българене, общ. Ловеч, обл. Ловеч</t>
  </si>
  <si>
    <t>с. Българене, общ. Левски, обл. Плевен</t>
  </si>
  <si>
    <t>с. Българене, общ. Раднево, обл. Стара Загора</t>
  </si>
  <si>
    <t>с. Българи, общ. Царево, обл. Бургас</t>
  </si>
  <si>
    <t>с. Българи, общ. Севлиево, обл. Габрово</t>
  </si>
  <si>
    <t>с. Българин, общ. Харманли, обл. Хасково</t>
  </si>
  <si>
    <t>с. Българка, общ. Силистра, обл. Силистра</t>
  </si>
  <si>
    <t>гр. Българово, общ. Бургас, обл. Бургас</t>
  </si>
  <si>
    <t>с. Българска поляна, общ. Тополовград, обл. Хасково</t>
  </si>
  <si>
    <t>с. Български извор, общ. Тетевен, обл. Ловеч</t>
  </si>
  <si>
    <t>с. Българско Сливово, общ. Свищов, обл. Велико Търново</t>
  </si>
  <si>
    <t>с. Българчево, общ. Благоевград, обл. Благоевград</t>
  </si>
  <si>
    <t>с. Бънзарето, общ. Мъглиж, обл. Стара Загора</t>
  </si>
  <si>
    <t>с. Бърдарево, общ. Долни чифлик, обл. Варна</t>
  </si>
  <si>
    <t>с. Бърдарите, общ. Трявна, обл. Габрово</t>
  </si>
  <si>
    <t>с. Бърдарски геран, общ. Бяла Слатина, обл. Враца</t>
  </si>
  <si>
    <t>с. Бърдени, общ. Трявна, обл. Габрово</t>
  </si>
  <si>
    <t>с. Бърдо, общ. Ихтиман, обл. София (област)</t>
  </si>
  <si>
    <t>с. Бърдоква, общ. Исперих, обл. Разград</t>
  </si>
  <si>
    <t>с. Бърза река, общ. Черноочене, обл. Кърджали</t>
  </si>
  <si>
    <t>с. Бързея, общ. Кирково, обл. Кърджали</t>
  </si>
  <si>
    <t>с. Бързина, общ. Хайредин, обл. Враца</t>
  </si>
  <si>
    <t>с. Бързица, общ. Провадия, обл. Варна</t>
  </si>
  <si>
    <t>с. Бързия, общ. Берковица, обл. Монтана</t>
  </si>
  <si>
    <t>с. Бъркач, общ. Долни Дъбник, обл. Плевен</t>
  </si>
  <si>
    <t>с. Бъркачево, общ. Бяла Слатина, обл. Враца</t>
  </si>
  <si>
    <t>с. Бърложница, общ. Сливница, обл. София (област)</t>
  </si>
  <si>
    <t>с. Бърля, общ. Годеч, обл. София (област)</t>
  </si>
  <si>
    <t>с. Бърчево, общ. Рудозем, обл. Смолян</t>
  </si>
  <si>
    <t>с. Бъта, общ. Панагюрище, обл. Пазарджик</t>
  </si>
  <si>
    <t>с. Бяга, общ. Брацигово, обл. Пазарджик</t>
  </si>
  <si>
    <t>гр. Бяла, общ. Бяла, обл. Варна</t>
  </si>
  <si>
    <t>гр. Бяла, общ. Бяла, обл. Русе</t>
  </si>
  <si>
    <t>с. Бяла, общ. Сливен, обл. Сливен</t>
  </si>
  <si>
    <t>с. Бяла вода, общ. Малко Търново, обл. Бургас</t>
  </si>
  <si>
    <t>с. Бяла вода, общ. Белене, обл. Плевен</t>
  </si>
  <si>
    <t>с. Бяла паланка, общ. Твърдица, обл. Сливен</t>
  </si>
  <si>
    <t>с. Бяла поляна, общ. Кърджали, обл. Кърджали</t>
  </si>
  <si>
    <t>с. Бяла река, общ. Сухиндол, обл. Велико Търново</t>
  </si>
  <si>
    <t>с. Бяла река, общ. Първомай, обл. Пловдив</t>
  </si>
  <si>
    <t>с. Бяла река, общ. Рудозем, обл. Смолян</t>
  </si>
  <si>
    <t>с. Бяла река, общ. Върбица, обл. Шумен</t>
  </si>
  <si>
    <t>гр. Бяла Слатина, общ. Бяла Слатина, обл. Враца</t>
  </si>
  <si>
    <t>гр. Бяла черква, общ. Павликени, обл. Велико Търново</t>
  </si>
  <si>
    <t>с. Бял бряг, общ. Смядово, обл. Шумен</t>
  </si>
  <si>
    <t>с. Бялградец, общ. Ивайловград, обл. Хасково</t>
  </si>
  <si>
    <t>с. Бял извор, общ. Ардино, обл. Кърджали</t>
  </si>
  <si>
    <t>с. Бял извор, общ. Опан, обл. Стара Загора</t>
  </si>
  <si>
    <t>с. Бялка, общ. Кърджали, обл. Кърджали</t>
  </si>
  <si>
    <t>с. Бял кладенец, общ. Нова Загора, обл. Сливен</t>
  </si>
  <si>
    <t>с. Бял кладенец, общ. Стамболово, обл. Хасково</t>
  </si>
  <si>
    <t>с. Бялково, общ. Габрово, обл. Габрово</t>
  </si>
  <si>
    <t>с. Бялковци, общ. Елена, обл. Велико Търново</t>
  </si>
  <si>
    <t>с. Бяло поле, общ. Опан, обл. Стара Загора</t>
  </si>
  <si>
    <t>с. Бунцево, общ. Якоруда, обл. Благоевград</t>
  </si>
  <si>
    <t>с. Биркова, общ. Велинград, обл. Пазарджик</t>
  </si>
  <si>
    <t>с. Бозьова, общ. Велинград, обл. Пазарджик</t>
  </si>
  <si>
    <t>с. Бутрева, общ. Велинград, обл. Пазарджик</t>
  </si>
  <si>
    <t>с. Бор, общ. Асеновград, обл. Пловдив</t>
  </si>
  <si>
    <t>с. Бабинци, общ. Тетевен, обл. Ловеч</t>
  </si>
  <si>
    <t>гр. Байчево, общ. Ардино, обл. Кърджали</t>
  </si>
  <si>
    <t>с. Бойчета, общ. Габрово, обл. Габрово</t>
  </si>
  <si>
    <t>с. Бурево, общ. Неделино, обл. Смолян</t>
  </si>
  <si>
    <t>с. Богатино, общ. Ардино, обл. Кърджали</t>
  </si>
  <si>
    <t>с. Брежана, общ. Джебел, обл. Кърджали</t>
  </si>
  <si>
    <t>с. Брегово, общ. Кирково, обл. Кърджали</t>
  </si>
  <si>
    <t>с. Белица, общ. Ихтиман, обл. София (област)</t>
  </si>
  <si>
    <t>с. Вазово, общ. Исперих, обл. Разград</t>
  </si>
  <si>
    <t>с. Вакарел, общ. Ихтиман, обл. София (област)</t>
  </si>
  <si>
    <t>с. Ваклино, общ. Шабла, обл. Добрич</t>
  </si>
  <si>
    <t>с. Ваклиново, общ. Сатовча, обл. Благоевград</t>
  </si>
  <si>
    <t>с. Ваксево, общ. Невестино, обл. Кюстендил</t>
  </si>
  <si>
    <t>с. Валето, общ. Елена, обл. Велико Търново</t>
  </si>
  <si>
    <t>с. Варана, общ. Левски, обл. Плевен</t>
  </si>
  <si>
    <t>с. Варвара, общ. Царево, обл. Бургас</t>
  </si>
  <si>
    <t>с. Варвара, общ. Септември, обл. Пазарджик</t>
  </si>
  <si>
    <t>с. Вардим, общ. Свищов, обл. Велико Търново</t>
  </si>
  <si>
    <t>с. Вардун, общ. Търговище, обл. Търговище</t>
  </si>
  <si>
    <t>гр. Варна, общ. Варна, обл. Варна</t>
  </si>
  <si>
    <t>с. Варненци, общ. Тутракан, обл. Силистра</t>
  </si>
  <si>
    <t>с. Варник, общ. Свиленград, обл. Хасково</t>
  </si>
  <si>
    <t>с. Варовник, общ. Средец, обл. Бургас</t>
  </si>
  <si>
    <t>с. Васил Друмев, общ. Шумен, обл. Шумен</t>
  </si>
  <si>
    <t>с. Василево, общ. Генерал Тошево, обл. Добрич</t>
  </si>
  <si>
    <t>с. Василковска махала, общ. Угърчин, обл. Ловеч</t>
  </si>
  <si>
    <t>с. Васил Левски, общ. Карлово, обл. Пловдив</t>
  </si>
  <si>
    <t>с. Васил Левски, общ. Алфатар, обл. Силистра</t>
  </si>
  <si>
    <t>с. Васил Левски, общ. Опан, обл. Стара Загора</t>
  </si>
  <si>
    <t>с. Васил Левски, общ. Търговище, обл. Търговище</t>
  </si>
  <si>
    <t>с. Василовци, общ. Брусарци, обл. Монтана</t>
  </si>
  <si>
    <t>с. Василовци, общ. Драгоман, обл. София (област)</t>
  </si>
  <si>
    <t>с. Васильово, общ. Тетевен, обл. Ловеч</t>
  </si>
  <si>
    <t>с. Васково, общ. Любимец, обл. Хасково</t>
  </si>
  <si>
    <t>с. Ведраре, общ. Карлово, обл. Пловдив</t>
  </si>
  <si>
    <t>с. Ведрина, общ. Добрич-селска, обл. Добрич</t>
  </si>
  <si>
    <t>с. Ведрово, общ. Сунгурларе, обл. Бургас</t>
  </si>
  <si>
    <t>с. Везенково, общ. Сунгурларе, обл. Бургас</t>
  </si>
  <si>
    <t>с. Векилски, общ. Никола Козлево, обл. Шумен</t>
  </si>
  <si>
    <t>с. Веленци, общ. Трявна, обл. Габрово</t>
  </si>
  <si>
    <t>с. Велешани, общ. Кърджали, обл. Кърджали</t>
  </si>
  <si>
    <t>с. Велика, общ. Царево, обл. Бургас</t>
  </si>
  <si>
    <t>с. Великан, общ. Димитровград, обл. Хасково</t>
  </si>
  <si>
    <t>с. Великденче, общ. Джебел, обл. Кърджали</t>
  </si>
  <si>
    <t>с. Великденче, общ. Омуртаг, обл. Търговище</t>
  </si>
  <si>
    <t>с. Великово, общ. Гълъбово, обл. Стара Загора</t>
  </si>
  <si>
    <t>с. Великово, общ. Генерал Тошево, обл. Добрич</t>
  </si>
  <si>
    <t>с. Великовци, общ. Антоново, обл. Търговище</t>
  </si>
  <si>
    <t>гр. Велико Търново, общ. Велико Търново, обл. Велико Търново</t>
  </si>
  <si>
    <t>гр. Велинград, общ. Велинград, обл. Пазарджик</t>
  </si>
  <si>
    <t>с. Велино, общ. Шумен, обл. Шумен</t>
  </si>
  <si>
    <t>с. Велиново, общ. Трън, обл. Перник</t>
  </si>
  <si>
    <t>с. Величка, общ. Омуртаг, обл. Търговище</t>
  </si>
  <si>
    <t>с. Величково, общ. Дългопол, обл. Варна</t>
  </si>
  <si>
    <t>с. Величково, общ. Пазарджик, обл. Пазарджик</t>
  </si>
  <si>
    <t>с. Велково, общ. Трявна, обл. Габрово</t>
  </si>
  <si>
    <t>с. Велковци, общ. Елена, обл. Велико Търново</t>
  </si>
  <si>
    <t>с. Велковци, общ. Габрово, обл. Габрово</t>
  </si>
  <si>
    <t>с. Велковци, общ. Брезник, обл. Перник</t>
  </si>
  <si>
    <t>с. Велчево, общ. Велико Търново, обл. Велико Търново</t>
  </si>
  <si>
    <t>с. Велчево, общ. Априлци, обл. Ловеч</t>
  </si>
  <si>
    <t>с. Велчовци, общ. Трявна, обл. Габрово</t>
  </si>
  <si>
    <t>с. Вельово, общ. Антоново, обл. Търговище</t>
  </si>
  <si>
    <t>с. Велювци, общ. Елена, обл. Велико Търново</t>
  </si>
  <si>
    <t>с. Велющец, общ. Струмяни, обл. Благоевград</t>
  </si>
  <si>
    <t>с. Венелин, общ. Долни чифлик, обл. Варна</t>
  </si>
  <si>
    <t>с. Венец, общ. Карнобат, обл. Бургас</t>
  </si>
  <si>
    <t>с. Венец, общ. Опан, обл. Стара Загора</t>
  </si>
  <si>
    <t>с. Венец, общ. Венец, обл. Шумен</t>
  </si>
  <si>
    <t>с. Венковец, общ. Ихтиман, обл. София (област)</t>
  </si>
  <si>
    <t>с. Венчан, общ. Провадия, обл. Варна</t>
  </si>
  <si>
    <t>с. Верен, общ. Братя Даскалови, обл. Стара Загора</t>
  </si>
  <si>
    <t>с. Веренци, общ. Омуртаг, обл. Търговище</t>
  </si>
  <si>
    <t>с. Веринско, общ. Ихтиман, обл. София (област)</t>
  </si>
  <si>
    <t>с. Верско, общ. Черноочене, обл. Кърджали</t>
  </si>
  <si>
    <t>с. Веселец, общ. Завет, обл. Разград</t>
  </si>
  <si>
    <t>с. Веселец, общ. Омуртаг, обл. Търговище</t>
  </si>
  <si>
    <t>с. Веселие, общ. Приморско, обл. Бургас</t>
  </si>
  <si>
    <t>с. Веселина, общ. Елена, обл. Велико Търново</t>
  </si>
  <si>
    <t>с. Веселина, общ. Лозница, обл. Разград</t>
  </si>
  <si>
    <t>с. Веселиново, общ. Смядово, обл. Шумен</t>
  </si>
  <si>
    <t>с. Веселиново, общ. Тунджа, обл. Ямбол</t>
  </si>
  <si>
    <t>с. Веслец, общ. Враца, обл. Враца</t>
  </si>
  <si>
    <t>гр. Ветово, общ. Ветово, обл. Русе</t>
  </si>
  <si>
    <t>с. Ветрен, общ. Невестино, обл. Кюстендил</t>
  </si>
  <si>
    <t>гр. Ветрен, общ. Септември, обл. Пазарджик</t>
  </si>
  <si>
    <t>с. Ветрен, общ. Силистра, обл. Силистра</t>
  </si>
  <si>
    <t>с. Ветрен, общ. Мъглиж, обл. Стара Загора</t>
  </si>
  <si>
    <t>с. Ветрен дол, общ. Септември, обл. Пазарджик</t>
  </si>
  <si>
    <t>с. Ветрино, общ. Ветрино, обл. Варна</t>
  </si>
  <si>
    <t>с. Ветринци, общ. Велико Търново, обл. Велико Търново</t>
  </si>
  <si>
    <t>с. Ветрище, общ. Шумен, обл. Шумен</t>
  </si>
  <si>
    <t>с. Ветрово, общ. Габрово, обл. Габрово</t>
  </si>
  <si>
    <t>с. Ветрушка, общ. Ивайловград, обл. Хасково</t>
  </si>
  <si>
    <t>с. Вехтино, общ. Мадан, обл. Смолян</t>
  </si>
  <si>
    <t>с. Вехтово, общ. Шумен, обл. Шумен</t>
  </si>
  <si>
    <t>с. Вещица, общ. Белоградчик, обл. Видин</t>
  </si>
  <si>
    <t>с. Виден, общ. Павел баня, обл. Стара Загора</t>
  </si>
  <si>
    <t>гр. Видин, общ. Видин, обл. Видин</t>
  </si>
  <si>
    <t>с. Видинци, общ. Тунджа, обл. Ямбол</t>
  </si>
  <si>
    <t>с. Видлица, общ. Георги Дамяново, обл. Монтана</t>
  </si>
  <si>
    <t>с. Видно, общ. Каварна, обл. Добрич</t>
  </si>
  <si>
    <t>с. Видрар, общ. Трън, обл. Перник</t>
  </si>
  <si>
    <t>с. Видраре, общ. Правец, обл. София (област)</t>
  </si>
  <si>
    <t>с. Видрица, общ. Брезник, обл. Перник</t>
  </si>
  <si>
    <t>с. Виево, общ. Смолян, обл. Смолян</t>
  </si>
  <si>
    <t>с. Визица, общ. Малко Търново, обл. Бургас</t>
  </si>
  <si>
    <t>с. Виларе, общ. Велико Търново, обл. Велико Търново</t>
  </si>
  <si>
    <t>с. Винарово, общ. Ново село, обл. Видин</t>
  </si>
  <si>
    <t>с. Винарово, общ. Чирпан, обл. Стара Загора</t>
  </si>
  <si>
    <t>с. Винарско, общ. Камено, обл. Бургас</t>
  </si>
  <si>
    <t>с. Винево, общ. Минерални бани, обл. Хасково</t>
  </si>
  <si>
    <t>с. Виница, общ. Първомай, обл. Пловдив</t>
  </si>
  <si>
    <t>с. Винище, общ. Монтана, обл. Монтана</t>
  </si>
  <si>
    <t>с. Виноград, общ. Стражица, обл. Велико Търново</t>
  </si>
  <si>
    <t>с. Виноградец, общ. Септември, обл. Пазарджик</t>
  </si>
  <si>
    <t>с. Виногради, общ. Сандански, обл. Благоевград</t>
  </si>
  <si>
    <t>с. Вирове, общ. Монтана, обл. Монтана</t>
  </si>
  <si>
    <t>с. Вировско, общ. Враца, обл. Враца</t>
  </si>
  <si>
    <t>с. Вис, общ. Ивайловград, обл. Хасково</t>
  </si>
  <si>
    <t>с. Вискяр, общ. Перник, обл. Перник</t>
  </si>
  <si>
    <t>с. Висок, общ. Омуртаг, обл. Търговище</t>
  </si>
  <si>
    <t>с. Висока, общ. Кърджали, обл. Кърджали</t>
  </si>
  <si>
    <t>с. Висока могила, общ. Бобошево, обл. Кюстендил</t>
  </si>
  <si>
    <t>с. Висока поляна, общ. Кърджали, обл. Кърджали</t>
  </si>
  <si>
    <t>с. Висока поляна, общ. Хитрино, обл. Шумен</t>
  </si>
  <si>
    <t>с. Високите, общ. Мадан, обл. Смолян</t>
  </si>
  <si>
    <t>с. Високовци, общ. Елена, обл. Велико Търново</t>
  </si>
  <si>
    <t>с. Витановци, общ. Перник, обл. Перник</t>
  </si>
  <si>
    <t>с. Витина, общ. Рудозем, обл. Смолян</t>
  </si>
  <si>
    <t>с. Вихрен, общ. Сандански, обл. Благоевград</t>
  </si>
  <si>
    <t>с. Вичово, общ. Генерал Тошево, обл. Добрич</t>
  </si>
  <si>
    <t>с. Вишан, общ. Драгоман, обл. София (област)</t>
  </si>
  <si>
    <t>с. Вишеград, общ. Кърджали, обл. Кърджали</t>
  </si>
  <si>
    <t>с. Вишлене, общ. Петрич, обл. Благоевград</t>
  </si>
  <si>
    <t>с. Вишна, общ. Руен, обл. Бургас</t>
  </si>
  <si>
    <t>с. Вишнево, общ. Баните, обл. Смолян</t>
  </si>
  <si>
    <t>с. Вишовград, общ. Павликени, обл. Велико Търново</t>
  </si>
  <si>
    <t>с. Владая, общ. Столична, обл. София (столица)</t>
  </si>
  <si>
    <t>с. Владимир, общ. Радомир, обл. Перник</t>
  </si>
  <si>
    <t>с. Владимирово, общ. Бойчиновци, обл. Монтана</t>
  </si>
  <si>
    <t>с. Владимирово, общ. Добрич-селска, обл. Добрич</t>
  </si>
  <si>
    <t>с. Владимирово, общ. Тополовград, обл. Хасково</t>
  </si>
  <si>
    <t>с. Владимировци, общ. Самуил, обл. Разград</t>
  </si>
  <si>
    <t>с. Владиня, общ. Ловеч, обл. Ловеч</t>
  </si>
  <si>
    <t>с. Владислав, общ. Стражица, обл. Велико Търново</t>
  </si>
  <si>
    <t>с. Владиславци, общ. Драгоман, обл. София (област)</t>
  </si>
  <si>
    <t>с. Владиченци, общ. Димово, обл. Видин</t>
  </si>
  <si>
    <t>с. Владовци, общ. Трявна, обл. Габрово</t>
  </si>
  <si>
    <t>с. Владо Тричков, общ. Своге, обл. София (област)</t>
  </si>
  <si>
    <t>с. Влайчовци, общ. Габрово, обл. Габрово</t>
  </si>
  <si>
    <t>гр. Свети Влас, общ. Несебър, обл. Бургас</t>
  </si>
  <si>
    <t>с. Власатили, общ. Трявна, обл. Габрово</t>
  </si>
  <si>
    <t>с. Власатица, общ. Враца, обл. Враца</t>
  </si>
  <si>
    <t>с. Влахи, общ. Кресна, обл. Благоевград</t>
  </si>
  <si>
    <t>с. Влахово, общ. Смолян, обл. Смолян</t>
  </si>
  <si>
    <t>с. Влаховци, общ. Габрово, обл. Габрово</t>
  </si>
  <si>
    <t>с. Водата, общ. Смолян, обл. Смолян</t>
  </si>
  <si>
    <t>с. Водач, общ. Черноочене, обл. Кърджали</t>
  </si>
  <si>
    <t>с. Воден, общ. Първомай, обл. Пловдив</t>
  </si>
  <si>
    <t>с. Воден, общ. Димитровград, обл. Хасково</t>
  </si>
  <si>
    <t>с. Воден, общ. Болярово, обл. Ямбол</t>
  </si>
  <si>
    <t>с. Воденичане, общ. Стралджа, обл. Ямбол</t>
  </si>
  <si>
    <t>с. Воденичарово, общ. Стара Загора, обл. Стара Загора</t>
  </si>
  <si>
    <t>с. Воденичарско, общ. Джебел, обл. Кърджали</t>
  </si>
  <si>
    <t>с. Воденци, общ. Стамболово, обл. Хасково</t>
  </si>
  <si>
    <t>с. Водица, общ. Аксаково, обл. Варна</t>
  </si>
  <si>
    <t>с. Водица, общ. Попово, обл. Търговище</t>
  </si>
  <si>
    <t>с. Водна, общ. Грамада, обл. Видин</t>
  </si>
  <si>
    <t>с. Водни пад, общ. Девин, обл. Смолян</t>
  </si>
  <si>
    <t>с. Водно, общ. Стражица, обл. Велико Търново</t>
  </si>
  <si>
    <t>с. Водно, общ. Дулово, обл. Силистра</t>
  </si>
  <si>
    <t>с. Воднянци, общ. Димово, обл. Видин</t>
  </si>
  <si>
    <t>с. Воднянци, общ. Добрич-селска, обл. Добрич</t>
  </si>
  <si>
    <t>с. Водолей, общ. Велико Търново, обл. Велико Търново</t>
  </si>
  <si>
    <t>с. Вождово, общ. Черноочене, обл. Кърджали</t>
  </si>
  <si>
    <t>с. Войвода, общ. Нови пазар, обл. Шумен</t>
  </si>
  <si>
    <t>с. Войводенец, общ. Стамболово, обл. Хасково</t>
  </si>
  <si>
    <t>с. Войводино, общ. Вълчи дол, обл. Варна</t>
  </si>
  <si>
    <t>с. Войводиново, общ. Марица, обл. Пловдив</t>
  </si>
  <si>
    <t>с. Войводово, общ. Мизия, обл. Враца</t>
  </si>
  <si>
    <t>с. Войводово, общ. Хасково, обл. Хасково</t>
  </si>
  <si>
    <t>с. Войкова лъка, общ. Рудозем, обл. Смолян</t>
  </si>
  <si>
    <t>с. Войнеговци, общ. Столична, обл. София (столица)</t>
  </si>
  <si>
    <t>с. Войнежа, общ. Велико Търново, обл. Велико Търново</t>
  </si>
  <si>
    <t>с. Войника, общ. Стралджа, обл. Ямбол</t>
  </si>
  <si>
    <t>с. Войниково, общ. Тервел, обл. Добрич</t>
  </si>
  <si>
    <t>с. Войница, общ. Видин, обл. Видин</t>
  </si>
  <si>
    <t>с. Войници, общ. Монтана, обл. Монтана</t>
  </si>
  <si>
    <t>с. Войниците, общ. Трявна, обл. Габрово</t>
  </si>
  <si>
    <t>с. Войнишка, общ. Севлиево, обл. Габрово</t>
  </si>
  <si>
    <t>с. Войново, общ. Черноочене, обл. Кърджали</t>
  </si>
  <si>
    <t>с. Войново, общ. Кайнарджа, обл. Силистра</t>
  </si>
  <si>
    <t>с. Войнягово, общ. Карлово, обл. Пловдив</t>
  </si>
  <si>
    <t>с. Войсил, общ. Марица, обл. Пловдив</t>
  </si>
  <si>
    <t>с. Вокил, общ. Дулово, обл. Силистра</t>
  </si>
  <si>
    <t>с. Волно, общ. Петрич, обл. Благоевград</t>
  </si>
  <si>
    <t>с. Воловарово, общ. Чирпан, обл. Стара Загора</t>
  </si>
  <si>
    <t>с. Воловарци, общ. Кърджали, обл. Кърджали</t>
  </si>
  <si>
    <t>с. Волово, общ. Борово, обл. Русе</t>
  </si>
  <si>
    <t>с. Волуяк, общ. Столична, обл. София (столица)</t>
  </si>
  <si>
    <t>с. Вонеща вода, общ. Велико Търново, обл. Велико Търново</t>
  </si>
  <si>
    <t>с. Врабево, общ. Троян, обл. Ловеч</t>
  </si>
  <si>
    <t>с. Врабците, общ. Габрово, обл. Габрово</t>
  </si>
  <si>
    <t>с. Врабча, общ. Трън, обл. Перник</t>
  </si>
  <si>
    <t>с. Вракуповица, общ. Струмяни, обл. Благоевград</t>
  </si>
  <si>
    <t>с. Врани кон, общ. Омуртаг, обл. Търговище</t>
  </si>
  <si>
    <t>с. Враниловци, общ. Габрово, обл. Габрово</t>
  </si>
  <si>
    <t>с. Вранино, общ. Каварна, обл. Добрич</t>
  </si>
  <si>
    <t>с. Вранинци, общ. Мадан, обл. Смолян</t>
  </si>
  <si>
    <t>с. Вранско, общ. Крумовград, обл. Кърджали</t>
  </si>
  <si>
    <t>с. Враня, общ. Сандански, обл. Благоевград</t>
  </si>
  <si>
    <t>с. Враняк, общ. Бяла Слатина, обл. Враца</t>
  </si>
  <si>
    <t>с. Враня стена, общ. Земен, обл. Перник</t>
  </si>
  <si>
    <t>с. Вратарите, общ. Добрич-селска, обл. Добрич</t>
  </si>
  <si>
    <t>с. Вратица, общ. Камено, обл. Бургас</t>
  </si>
  <si>
    <t>гр. Враца, общ. Враца, обл. Враца</t>
  </si>
  <si>
    <t>с. Врачанци, общ. Добрич-селска, обл. Добрич</t>
  </si>
  <si>
    <t>с. Врачеш, общ. Ботевград, обл. София (област)</t>
  </si>
  <si>
    <t>с. Врело, общ. Момчилград, обл. Кърджали</t>
  </si>
  <si>
    <t>с. Вресово, общ. Руен, обл. Бургас</t>
  </si>
  <si>
    <t>с. Връв, общ. Брегово, обл. Видин</t>
  </si>
  <si>
    <t>с. Връдловци, общ. Годеч, обл. София (област)</t>
  </si>
  <si>
    <t>с. Всемирци, общ. Велинград, обл. Пазарджик</t>
  </si>
  <si>
    <t>с. Вукан, общ. Трън, обл. Перник</t>
  </si>
  <si>
    <t>с. Вуково, общ. Бобошево, обл. Кюстендил</t>
  </si>
  <si>
    <t>с. Въбел, общ. Никопол, обл. Плевен</t>
  </si>
  <si>
    <t>с. Въгларово, общ. Хасково, обл. Хасково</t>
  </si>
  <si>
    <t>с. Въглевци, общ. Велико Търново, обл. Велико Търново</t>
  </si>
  <si>
    <t>с. Въглен, общ. Аксаково, обл. Варна</t>
  </si>
  <si>
    <t>с. Въглен, общ. Сливен, обл. Сливен</t>
  </si>
  <si>
    <t>с. Възел, общ. Черноочене, обл. Кърджали</t>
  </si>
  <si>
    <t>с. Вълкан, общ. Главиница, обл. Силистра</t>
  </si>
  <si>
    <t>с. Вълков дол, общ. Габрово, обл. Габрово</t>
  </si>
  <si>
    <t>с. Вълкович, общ. Джебел, обл. Кърджали</t>
  </si>
  <si>
    <t>с. Вълково, общ. Сандански, обл. Благоевград</t>
  </si>
  <si>
    <t>с. Вълковци, общ. Трявна, обл. Габрово</t>
  </si>
  <si>
    <t>с. Вълкосел, общ. Сатовча, обл. Благоевград</t>
  </si>
  <si>
    <t>с. Вълнари, общ. Никола Козлево, обл. Шумен</t>
  </si>
  <si>
    <t>с. Вълчан, общ. Смолян, обл. Смолян</t>
  </si>
  <si>
    <t>с. Вълчан дол, общ. Баните, обл. Смолян</t>
  </si>
  <si>
    <t>с. Вълча поляна, общ. Елхово, обл. Ямбол</t>
  </si>
  <si>
    <t>гр. Вълчедръм, общ. Вълчедръм, обл. Монтана</t>
  </si>
  <si>
    <t>с. Вълчек, общ. Макреш, обл. Видин</t>
  </si>
  <si>
    <t>с. Вълче поле, общ. Любимец, обл. Хасково</t>
  </si>
  <si>
    <t>гр. Вълчи дол, общ. Вълчи дол, обл. Варна</t>
  </si>
  <si>
    <t>с. Вълчи извор, общ. Болярово, обл. Ямбол</t>
  </si>
  <si>
    <t>с. Вълчин, общ. Сунгурларе, обл. Бургас</t>
  </si>
  <si>
    <t>с. Вълчитрън, общ. Пордим, обл. Плевен</t>
  </si>
  <si>
    <t>с. Вълчовци, общ. Елена, обл. Велико Търново</t>
  </si>
  <si>
    <t>с. Върба, общ. Белоградчик, обл. Видин</t>
  </si>
  <si>
    <t>с. Върба, общ. Мадан, обл. Смолян</t>
  </si>
  <si>
    <t>с. Върбак, общ. Хитрино, обл. Шумен</t>
  </si>
  <si>
    <t>с. Царева ливада, общ. Дряново, обл. Габрово</t>
  </si>
  <si>
    <t>с. Върбен, общ. Брезово, обл. Пловдив</t>
  </si>
  <si>
    <t>с. Върбенци, общ. Кърджали, обл. Кърджали</t>
  </si>
  <si>
    <t>с. Върбешница, общ. Мездра, обл. Враца</t>
  </si>
  <si>
    <t>с. Върбина, общ. Мадан, обл. Смолян</t>
  </si>
  <si>
    <t>с. Върбино, общ. Дулово, обл. Силистра</t>
  </si>
  <si>
    <t>с. Върбица, общ. Горна Оряховица, обл. Велико Търново</t>
  </si>
  <si>
    <t>с. Върбица, общ. Враца, обл. Враца</t>
  </si>
  <si>
    <t>с. Върбица, общ. Плевен, обл. Плевен</t>
  </si>
  <si>
    <t>гр. Върбица, общ. Върбица, обл. Шумен</t>
  </si>
  <si>
    <t>с. Върбница, общ. Годеч, обл. София (област)</t>
  </si>
  <si>
    <t>с. Върбовка, общ. Павликени, обл. Велико Търново</t>
  </si>
  <si>
    <t>с. Върбово, общ. Чупрене, обл. Видин</t>
  </si>
  <si>
    <t>с. Върбово, общ. Смолян, обл. Смолян</t>
  </si>
  <si>
    <t>с. Върбово, общ. Харманли, обл. Хасково</t>
  </si>
  <si>
    <t>с. Върбовчец, общ. Димово, обл. Видин</t>
  </si>
  <si>
    <t>с. Върбяне, общ. Каспичан, обл. Шумен</t>
  </si>
  <si>
    <t>с. Въргов дол, общ. Мадан, обл. Смолян</t>
  </si>
  <si>
    <t>с. Вързилковци, общ. Елена, обл. Велико Търново</t>
  </si>
  <si>
    <t>с. Вързулица, общ. Полски Тръмбеш, обл. Велико Търново</t>
  </si>
  <si>
    <t>с. Върли дол, общ. Кирково, обл. Кърджали</t>
  </si>
  <si>
    <t>с. Върли дол, общ. Неделино, обл. Смолян</t>
  </si>
  <si>
    <t>с. Върлинка, общ. Велико Търново, обл. Велико Търново</t>
  </si>
  <si>
    <t>с. Върлино, общ. Неделино, обл. Смолян</t>
  </si>
  <si>
    <t>с. Върлище, общ. Котел, обл. Сливен</t>
  </si>
  <si>
    <t>с. Въртоп, общ. Видин, обл. Видин</t>
  </si>
  <si>
    <t>гр. Вършец, общ. Вършец, обл. Монтана</t>
  </si>
  <si>
    <t>с. Вършило, общ. Созопол, обл. Бургас</t>
  </si>
  <si>
    <t>с. Враненци, общ. Велинград, обл. Пазарджик</t>
  </si>
  <si>
    <t>с. Врата, общ. Асеновград, обл. Пловдив</t>
  </si>
  <si>
    <t>с. Вълчанка, общ. Кирково, обл. Кърджали</t>
  </si>
  <si>
    <t>с. Валевци, общ. Севлиево, обл. Габрово</t>
  </si>
  <si>
    <t>с. Габаре, общ. Бяла Слатина, обл. Враца</t>
  </si>
  <si>
    <t>с. Габарево, общ. Павел баня, обл. Стара Загора</t>
  </si>
  <si>
    <t>с. Габер, общ. Драгоман, обл. София (област)</t>
  </si>
  <si>
    <t>с. Габер, общ. Крушари, обл. Добрич</t>
  </si>
  <si>
    <t>с. Габерово, общ. Поморие, обл. Бургас</t>
  </si>
  <si>
    <t>с. Габерово, общ. Маджарово, обл. Хасково</t>
  </si>
  <si>
    <t>с. Габра, общ. Елин Пелин, обл. София (област)</t>
  </si>
  <si>
    <t>с. Габрака, общ. Елена, обл. Велико Търново</t>
  </si>
  <si>
    <t>с. Габрене, общ. Петрич, обл. Благоевград</t>
  </si>
  <si>
    <t>с. Габрешевци, общ. Трекляно, обл. Кюстендил</t>
  </si>
  <si>
    <t>с. Габрина, общ. Мадан, обл. Смолян</t>
  </si>
  <si>
    <t>с. Габрица, общ. Смолян, обл. Смолян</t>
  </si>
  <si>
    <t>с. Габрица, общ. Венец, обл. Шумен</t>
  </si>
  <si>
    <t>с. Габровдол, общ. Земен, обл. Перник</t>
  </si>
  <si>
    <t>с. Габровица, общ. Белово, обл. Пазарджик</t>
  </si>
  <si>
    <t>с. Габровница, общ. Монтана, обл. Монтана</t>
  </si>
  <si>
    <t>с. Габровница, общ. Своге, обл. София (област)</t>
  </si>
  <si>
    <t>с. Габрово, общ. Благоевград, обл. Благоевград</t>
  </si>
  <si>
    <t>гр. Габрово, общ. Габрово, обл. Габрово</t>
  </si>
  <si>
    <t>с. Габрово, общ. Черноочене, обл. Кърджали</t>
  </si>
  <si>
    <t>с. Габровци, общ. Велико Търново, обл. Велико Търново</t>
  </si>
  <si>
    <t>с. Габър, общ. Созопол, обл. Бургас</t>
  </si>
  <si>
    <t>с. Габърница, общ. Ветрино, обл. Варна</t>
  </si>
  <si>
    <t>с. Габърска, общ. Троян, обл. Ловеч</t>
  </si>
  <si>
    <t>с. Гавраилово, общ. Сливен, обл. Сливен</t>
  </si>
  <si>
    <t>с. Гаврил Геново, общ. Георги Дамяново, обл. Монтана</t>
  </si>
  <si>
    <t>с. Гаганица, общ. Берковица, обл. Монтана</t>
  </si>
  <si>
    <t>с. Гагово, общ. Попово, обл. Търговище</t>
  </si>
  <si>
    <t>с. Гайдари, общ. Трявна, обл. Габрово</t>
  </si>
  <si>
    <t>с. Гайкини, общ. Габрово, обл. Габрово</t>
  </si>
  <si>
    <t>с. Гайтанево, общ. Горна Малина, обл. София (област)</t>
  </si>
  <si>
    <t>с. Гайтаниново, общ. Хаджидимово, обл. Благоевград</t>
  </si>
  <si>
    <t>с. Гайтаните, общ. Габрово, обл. Габрово</t>
  </si>
  <si>
    <t>с. Гайтанци, общ. Видин, обл. Видин</t>
  </si>
  <si>
    <t>с. Галата, общ. Тетевен, обл. Ловеч</t>
  </si>
  <si>
    <t>с. Галатин, общ. Криводол, обл. Враца</t>
  </si>
  <si>
    <t>с. Галиче, общ. Бяла Слатина, обл. Враца</t>
  </si>
  <si>
    <t>с. Галище, общ. Мадан, обл. Смолян</t>
  </si>
  <si>
    <t>с. Галово, общ. Оряхово, обл. Враца</t>
  </si>
  <si>
    <t>с. Ганев дол, общ. Елена, обл. Велико Търново</t>
  </si>
  <si>
    <t>с. Ганчовец, общ. Дряново, обл. Габрово</t>
  </si>
  <si>
    <t>с. Лакатник, общ. Своге, обл. София (област)</t>
  </si>
  <si>
    <t>с. Орешец, общ. Димово, обл. Видин</t>
  </si>
  <si>
    <t>гр. Кресна, общ. Кресна, обл. Благоевград</t>
  </si>
  <si>
    <t>с. Хитрино, общ. Хитрино, обл. Шумен</t>
  </si>
  <si>
    <t>с. Златарица, общ. Белица, обл. Благоевград</t>
  </si>
  <si>
    <t>с. Гарван, общ. Габрово, обл. Габрово</t>
  </si>
  <si>
    <t>с. Гарван, общ. Ситово, обл. Силистра</t>
  </si>
  <si>
    <t>с. Гарваново, общ. Хасково, обл. Хасково</t>
  </si>
  <si>
    <t>с. Гащевци, общ. Велико Търново, обл. Велико Търново</t>
  </si>
  <si>
    <t>с. Гега, общ. Петрич, обл. Благоевград</t>
  </si>
  <si>
    <t>с. Гела, общ. Смолян, обл. Смолян</t>
  </si>
  <si>
    <t>с. Гелеменово, общ. Пазарджик, обл. Пазарджик</t>
  </si>
  <si>
    <t>с. Генерал Гешево, общ. Джебел, обл. Кърджали</t>
  </si>
  <si>
    <t>с. Генерал Кантарджиево, общ. Аксаково, обл. Варна</t>
  </si>
  <si>
    <t>с. Генерал Киселово, общ. Вълчи дол, обл. Варна</t>
  </si>
  <si>
    <t>с. Генерал Колево, общ. Вълчи дол, обл. Варна</t>
  </si>
  <si>
    <t>с. Генерал Колево, общ. Добрич-селска, обл. Добрич</t>
  </si>
  <si>
    <t>с. Генерал Мариново, общ. Видин, обл. Видин</t>
  </si>
  <si>
    <t>с. Генералово, общ. Свиленград, обл. Хасково</t>
  </si>
  <si>
    <t>гр. Генерал Тошево, общ. Генерал Тошево, обл. Добрич</t>
  </si>
  <si>
    <t>с. Генерал Тошево, общ. Тунджа, обл. Ямбол</t>
  </si>
  <si>
    <t>с. Геновци, общ. Габрово, обл. Габрово</t>
  </si>
  <si>
    <t>с. Генчовци, общ. Габрово, обл. Габрово</t>
  </si>
  <si>
    <t>с. Геня, общ. Дряново, обл. Габрово</t>
  </si>
  <si>
    <t>с. Георги Дамяново, общ. Георги Дамяново, обл. Монтана</t>
  </si>
  <si>
    <t>с. Георги Добрево, общ. Любимец, обл. Хасково</t>
  </si>
  <si>
    <t>с. Гергевец, общ. Сливен, обл. Сливен</t>
  </si>
  <si>
    <t>с. Гергини, общ. Габрово, обл. Габрово</t>
  </si>
  <si>
    <t>с. Герман, общ. Столична, обл. София (столица)</t>
  </si>
  <si>
    <t>с. Геша, общ. Дряново, обл. Габрово</t>
  </si>
  <si>
    <t>с. Гешаново, общ. Добрич-селска, обл. Добрич</t>
  </si>
  <si>
    <t>с. Гиген, общ. Гулянци, обл. Плевен</t>
  </si>
  <si>
    <t>с. Искър, общ. Гулянци, обл. Плевен</t>
  </si>
  <si>
    <t>с. Гигинци, общ. Брезник, обл. Перник</t>
  </si>
  <si>
    <t>с. Гинци, общ. Годеч, обл. София (област)</t>
  </si>
  <si>
    <t>с. Гирчевци, общ. Кюстендил, обл. Кюстендил</t>
  </si>
  <si>
    <t>с. Гита, общ. Чирпан, обл. Стара Загора</t>
  </si>
  <si>
    <t>с. Глава, общ. Червен бряг, обл. Плевен</t>
  </si>
  <si>
    <t>с. Главан, общ. Силистра, обл. Силистра</t>
  </si>
  <si>
    <t>с. Главан, общ. Гълъбово, обл. Стара Загора</t>
  </si>
  <si>
    <t>с. Главановци, общ. Георги Дамяново, обл. Монтана</t>
  </si>
  <si>
    <t>с. Главановци, общ. Трън, обл. Перник</t>
  </si>
  <si>
    <t>с. Главанци, общ. Тервел, обл. Добрич</t>
  </si>
  <si>
    <t>с. Главатар, общ. Калояново, обл. Пловдив</t>
  </si>
  <si>
    <t>с. Главатарци, общ. Кърджали, обл. Кърджали</t>
  </si>
  <si>
    <t>с. Главаци, общ. Криводол, обл. Враца</t>
  </si>
  <si>
    <t>с. Главиница, общ. Пазарджик, обл. Пазарджик</t>
  </si>
  <si>
    <t>гр. Главиница, общ. Главиница, обл. Силистра</t>
  </si>
  <si>
    <t>с. ИЗТОЧЕН, общ. Пловдив, обл. Пловдив</t>
  </si>
  <si>
    <t>с. Глашатай, общ. Антоново, обл. Търговище</t>
  </si>
  <si>
    <t>с. Гледаци, общ. Габрово, обл. Габрово</t>
  </si>
  <si>
    <t>с. Гледачево, общ. Раднево, обл. Стара Загора</t>
  </si>
  <si>
    <t>с. Гледка, общ. Стамболово, обл. Хасково</t>
  </si>
  <si>
    <t>с. Глогинка, общ. Попово, обл. Търговище</t>
  </si>
  <si>
    <t>с. Глогино, общ. Баните, обл. Смолян</t>
  </si>
  <si>
    <t>с. Глоговец, общ. Елена, обл. Велико Търново</t>
  </si>
  <si>
    <t>с. Глоговица, общ. Трън, обл. Перник</t>
  </si>
  <si>
    <t>с. Глогово, общ. Тетевен, обл. Ловеч</t>
  </si>
  <si>
    <t>гр. Глоджево, общ. Ветово, обл. Русе</t>
  </si>
  <si>
    <t>с. Гложене, общ. Тетевен, обл. Ловеч</t>
  </si>
  <si>
    <t>с. Глумово, общ. Ивайловград, обл. Хасково</t>
  </si>
  <si>
    <t>с. Глумче, общ. Карнобат, обл. Бургас</t>
  </si>
  <si>
    <t>с. Глутниците, общ. Трявна, обл. Габрово</t>
  </si>
  <si>
    <t>с. Глуфишево, общ. Сливен, обл. Сливен</t>
  </si>
  <si>
    <t>с. Глухар, общ. Кърджали, обл. Кърджали</t>
  </si>
  <si>
    <t>с. Глушка, общ. Дряново, обл. Габрово</t>
  </si>
  <si>
    <t>с. Глушник, общ. Сливен, обл. Сливен</t>
  </si>
  <si>
    <t>с. Гнездаре, общ. Ивайловград, обл. Хасково</t>
  </si>
  <si>
    <t>с. Гняздово, общ. Кърджали, обл. Кърджали</t>
  </si>
  <si>
    <t>с. Говедаре, общ. Пазарджик, обл. Пазарджик</t>
  </si>
  <si>
    <t>с. Говедарци, общ. Самоков, обл. София (област)</t>
  </si>
  <si>
    <t>с. Говежда, общ. Георги Дамяново, обл. Монтана</t>
  </si>
  <si>
    <t>гр. Годеч, общ. Годеч, обл. София (област)</t>
  </si>
  <si>
    <t>с. Годешево, общ. Сатовча, обл. Благоевград</t>
  </si>
  <si>
    <t>с. Годлево, общ. Разлог, обл. Благоевград</t>
  </si>
  <si>
    <t>с. Гоз, общ. Брезник, обл. Перник</t>
  </si>
  <si>
    <t>с. Гоздевица, общ. Смолян, обл. Смолян</t>
  </si>
  <si>
    <t>с. Гоздейка, общ. Дряново, обл. Габрово</t>
  </si>
  <si>
    <t>с. Голак, общ. Костенец, обл. София (област)</t>
  </si>
  <si>
    <t>с. Големани, общ. Елена, обл. Велико Търново</t>
  </si>
  <si>
    <t>с. Големаните, общ. Велико Търново, обл. Велико Търново</t>
  </si>
  <si>
    <t>с. Големаново, общ. Кула, обл. Видин</t>
  </si>
  <si>
    <t>с. Големанци, общ. Хасково, обл. Хасково</t>
  </si>
  <si>
    <t>с. Голема Раковица, общ. Елин Пелин, обл. София (област)</t>
  </si>
  <si>
    <t>с. Голема Фуча, общ. Бобов дол, обл. Кюстендил</t>
  </si>
  <si>
    <t>с. Голям Върбовник, общ. Бобов дол, обл. Кюстендил</t>
  </si>
  <si>
    <t>с. Големи Българени, общ. Дряново, обл. Габрово</t>
  </si>
  <si>
    <t>с. Големи Станчовци, общ. Трявна, обл. Габрово</t>
  </si>
  <si>
    <t>с. Големо Бабино, общ. Криводол, обл. Враца</t>
  </si>
  <si>
    <t>с. Големо Бучино, общ. Перник, обл. Перник</t>
  </si>
  <si>
    <t>с. Големо Малово, общ. Драгоман, обл. София (област)</t>
  </si>
  <si>
    <t>с. Голямо Пещене, общ. Враца, обл. Враца</t>
  </si>
  <si>
    <t>с. Големо село, общ. Бобов дол, обл. Кюстендил</t>
  </si>
  <si>
    <t>с. Голем Цалим, общ. Сандански, обл. Благоевград</t>
  </si>
  <si>
    <t>с. Голец, общ. Угърчин, обл. Ловеч</t>
  </si>
  <si>
    <t>с. Голеш, общ. Кайнарджа, обл. Силистра</t>
  </si>
  <si>
    <t>с. Голеш, общ. Годеч, обл. София (област)</t>
  </si>
  <si>
    <t>с. Голешово, общ. Сандански, обл. Благоевград</t>
  </si>
  <si>
    <t>с. Голица, общ. Долни чифлик, обл. Варна</t>
  </si>
  <si>
    <t>с. Голобрад, общ. Ардино, обл. Кърджали</t>
  </si>
  <si>
    <t>с. Голобрадово, общ. Стамболово, обл. Хасково</t>
  </si>
  <si>
    <t>с. Гълъбово, общ. Белица, обл. Благоевград</t>
  </si>
  <si>
    <t>с. Голяма бара, общ. Кърджали, обл. Кърджали</t>
  </si>
  <si>
    <t>с. Голяма Брестница, общ. Ябланица, обл. Ловеч</t>
  </si>
  <si>
    <t>с. Голяма вода, общ. Самуил, обл. Разград</t>
  </si>
  <si>
    <t>с. Голяма долина, общ. Маджарово, обл. Хасково</t>
  </si>
  <si>
    <t>с. Голяма Желязна, общ. Троян, обл. Ловеч</t>
  </si>
  <si>
    <t>с. Голяма Чинка, общ. Крумовград, обл. Кърджали</t>
  </si>
  <si>
    <t>с. Голям Девесил, общ. Крумовград, обл. Кърджали</t>
  </si>
  <si>
    <t>с. Голям Дервент, общ. Елхово, обл. Ямбол</t>
  </si>
  <si>
    <t>с. Голям дол, общ. Братя Даскалови, обл. Стара Загора</t>
  </si>
  <si>
    <t>с. Голям извор, общ. Тетевен, обл. Ловеч</t>
  </si>
  <si>
    <t>с. Голям извор, общ. Самуил, обл. Разград</t>
  </si>
  <si>
    <t>с. Голям извор, общ. Стамболово, обл. Хасково</t>
  </si>
  <si>
    <t>с. Голям манастир, общ. Тунджа, обл. Ямбол</t>
  </si>
  <si>
    <t>с. Голямо Асеново, общ. Димитровград, обл. Хасково</t>
  </si>
  <si>
    <t>с. Голямо Белово, общ. Белово, обл. Пазарджик</t>
  </si>
  <si>
    <t>с. Голямо Буково, общ. Средец, обл. Бургас</t>
  </si>
  <si>
    <t>с. Голямо Враново, общ. Сливо поле, обл. Русе</t>
  </si>
  <si>
    <t>с. Голямо градище, общ. Опака, обл. Търговище</t>
  </si>
  <si>
    <t>с. Голямо Доляне, общ. Антоново, обл. Търговище</t>
  </si>
  <si>
    <t>с. Голямо Дряново, общ. Казанлък, обл. Стара Загора</t>
  </si>
  <si>
    <t>с. Голямо Каменяне, общ. Крумовград, обл. Кърджали</t>
  </si>
  <si>
    <t>с. Голямо Крушево, общ. Болярово, обл. Ямбол</t>
  </si>
  <si>
    <t>с. Голямо ново, общ. Търговище, обл. Търговище</t>
  </si>
  <si>
    <t>с. Голямо осое, общ. Тетевен, обл. Ловеч</t>
  </si>
  <si>
    <t>с. Голямо Соколово, общ. Търговище, обл. Търговище</t>
  </si>
  <si>
    <t>с. Голямо църквище, общ. Омуртаг, обл. Търговище</t>
  </si>
  <si>
    <t>с. Голямо Чочовени, общ. Сливен, обл. Сливен</t>
  </si>
  <si>
    <t>гр. Шивачево, общ. Твърдица, обл. Сливен</t>
  </si>
  <si>
    <t>с. Голям Поровец, общ. Исперих, обл. Разград</t>
  </si>
  <si>
    <t>с. Подгорец, общ. Руен, обл. Бургас</t>
  </si>
  <si>
    <t>с. Голям чардак, общ. Съединение, обл. Пловдив</t>
  </si>
  <si>
    <t>с. Голяновци, общ. Костинброд, обл. София (област)</t>
  </si>
  <si>
    <t>с. Гомотарци, общ. Видин, обл. Видин</t>
  </si>
  <si>
    <t>с. Горан, общ. Ловеч, обл. Ловеч</t>
  </si>
  <si>
    <t>с. Горановци, общ. Велико Търново, обл. Велико Търново</t>
  </si>
  <si>
    <t>с. Горановци, общ. Кюстендил, обл. Кюстендил</t>
  </si>
  <si>
    <t>с. Гореме, общ. Струмяни, обл. Благоевград</t>
  </si>
  <si>
    <t>с. Горен Еневец, общ. Велико Търново, обл. Велико Търново</t>
  </si>
  <si>
    <t>с. Горен чифлик, общ. Долни чифлик, обл. Варна</t>
  </si>
  <si>
    <t>с. Горица, общ. Поморие, обл. Бургас</t>
  </si>
  <si>
    <t>с. Горица, общ. Бяла, обл. Варна</t>
  </si>
  <si>
    <t>с. Горица, общ. Попово, обл. Търговище</t>
  </si>
  <si>
    <t>с. Горичане, общ. Шабла, обл. Добрич</t>
  </si>
  <si>
    <t>с. Горичево, общ. Кубрат, обл. Разград</t>
  </si>
  <si>
    <t>с. Горна Бела речка, общ. Вършец, обл. Монтана</t>
  </si>
  <si>
    <t>с. Горна Бешовица, общ. Мездра, обл. Враца</t>
  </si>
  <si>
    <t>с. Горна Брезница, общ. Кресна, обл. Благоевград</t>
  </si>
  <si>
    <t>с. Горна Брестница, общ. Кюстендил, обл. Кюстендил</t>
  </si>
  <si>
    <t>с. Горна Вереница, общ. Монтана, обл. Монтана</t>
  </si>
  <si>
    <t>с. Горна Врабча, общ. Земен, обл. Перник</t>
  </si>
  <si>
    <t>с. Горна Глоговица, общ. Земен, обл. Перник</t>
  </si>
  <si>
    <t>с. Септемврийци, общ. Вълчедръм, обл. Монтана</t>
  </si>
  <si>
    <t>с. Горна Гращица, общ. Кюстендил, обл. Кюстендил</t>
  </si>
  <si>
    <t>с. Горна Диканя, общ. Радомир, обл. Перник</t>
  </si>
  <si>
    <t>с. Горна Златица, общ. Антоново, обл. Търговище</t>
  </si>
  <si>
    <t>с. Горна Кабда, общ. Търговище, обл. Търговище</t>
  </si>
  <si>
    <t>с. Горна Ковачица, общ. Чипровци, обл. Монтана</t>
  </si>
  <si>
    <t>с. Горна Козница, общ. Бобов дол, обл. Кюстендил</t>
  </si>
  <si>
    <t>с. Горна Кремена, общ. Мездра, обл. Враца</t>
  </si>
  <si>
    <t>с. Горна крепост, общ. Кърджали, обл. Кърджали</t>
  </si>
  <si>
    <t>с. Горна Крушица, общ. Струмяни, обл. Благоевград</t>
  </si>
  <si>
    <t>с. Горна кула, общ. Крумовград, обл. Кърджали</t>
  </si>
  <si>
    <t>с. Горна Липница, общ. Павликени, обл. Велико Търново</t>
  </si>
  <si>
    <t>с. Горна Лука, общ. Чипровци, обл. Монтана</t>
  </si>
  <si>
    <t>с. Горна Малина, общ. Горна Малина, обл. София (област)</t>
  </si>
  <si>
    <t>с. Горна махала, общ. Калояново, обл. Пловдив</t>
  </si>
  <si>
    <t>с. Горна Мелна, общ. Трън, обл. Перник</t>
  </si>
  <si>
    <t>с. Горна Митрополия, общ. Долна Митрополия, обл. Плевен</t>
  </si>
  <si>
    <t>гр. Горна Оряховица, общ. Горна Оряховица, обл. Велико Търново</t>
  </si>
  <si>
    <t>с. Горна Рибница, общ. Струмяни, обл. Благоевград</t>
  </si>
  <si>
    <t>с. Горна Росица, общ. Севлиево, обл. Габрово</t>
  </si>
  <si>
    <t>с. Горна Секирна, общ. Брезник, обл. Перник</t>
  </si>
  <si>
    <t>с. Горна Студена, общ. Свищов, обл. Велико Търново</t>
  </si>
  <si>
    <t>с. Горна Сушица, общ. Сандански, обл. Благоевград</t>
  </si>
  <si>
    <t>с. Горна Хаджийска, общ. Златарица, обл. Велико Търново</t>
  </si>
  <si>
    <t>с. Горна Хубавка, общ. Омуртаг, обл. Търговище</t>
  </si>
  <si>
    <t>с. Горни Богров, общ. Столична, обл. София (столица)</t>
  </si>
  <si>
    <t>с. Горни Вадин, общ. Оряхово, обл. Враца</t>
  </si>
  <si>
    <t>с. Горни Върпища, общ. Дряново, обл. Габрово</t>
  </si>
  <si>
    <t>с. Горни Главанак, общ. Маджарово, обл. Хасково</t>
  </si>
  <si>
    <t>с. Горни Дамяновци, общ. Трявна, обл. Габрово</t>
  </si>
  <si>
    <t>с. Горни Домлян, общ. Карлово, обл. Пловдив</t>
  </si>
  <si>
    <t>с. Горни Драгойча, общ. Дряново, обл. Габрово</t>
  </si>
  <si>
    <t>с. Горни Дъбник, общ. Долни Дъбник, обл. Плевен</t>
  </si>
  <si>
    <t>с. Горник, общ. Червен бряг, обл. Плевен</t>
  </si>
  <si>
    <t>с. Горни Коритен, общ. Трекляно, обл. Кюстендил</t>
  </si>
  <si>
    <t>с. Горни край, общ. Елена, обл. Велико Търново</t>
  </si>
  <si>
    <t>с. Горни Лом, общ. Чупрене, обл. Видин</t>
  </si>
  <si>
    <t>с. Горни Маренци, общ. Трявна, обл. Габрово</t>
  </si>
  <si>
    <t>с. Горни Окол, общ. Самоков, обл. София (област)</t>
  </si>
  <si>
    <t>с. Горни Радковци, общ. Трявна, обл. Габрово</t>
  </si>
  <si>
    <t>с. Горни Романци, общ. Брезник, обл. Перник</t>
  </si>
  <si>
    <t>с. Горни Танчевци, общ. Елена, обл. Велико Търново</t>
  </si>
  <si>
    <t>с. Горни Цибър, общ. Вълчедръм, обл. Монтана</t>
  </si>
  <si>
    <t>с. Горни Цоневци, общ. Трявна, обл. Габрово</t>
  </si>
  <si>
    <t>с. Горни Юруци, общ. Крумовград, обл. Кърджали</t>
  </si>
  <si>
    <t>с. Горно Абланово, общ. Борово, обл. Русе</t>
  </si>
  <si>
    <t>с. Горно Александрово, общ. Сливен, обл. Сливен</t>
  </si>
  <si>
    <t>с. Горно Белево, общ. Братя Даскалови, обл. Стара Загора</t>
  </si>
  <si>
    <t>с. Горно Ботево, общ. Стара Загора, обл. Стара Загора</t>
  </si>
  <si>
    <t>с. Горнова могила, общ. Габрово, обл. Габрово</t>
  </si>
  <si>
    <t>с. Горно Войводино, общ. Хасково, обл. Хасково</t>
  </si>
  <si>
    <t>с. Горно вършило, общ. Септември, обл. Пазарджик</t>
  </si>
  <si>
    <t>с. Горно Драглище, общ. Разлог, обл. Благоевград</t>
  </si>
  <si>
    <t>с. Горно Дряново, общ. Гърмен, обл. Благоевград</t>
  </si>
  <si>
    <t>с. Горно Изворово, общ. Казанлък, обл. Стара Загора</t>
  </si>
  <si>
    <t>с. Горно Камарци, общ. Горна Малина, обл. София (област)</t>
  </si>
  <si>
    <t>с. Горно Кобиле, общ. Трекляно, обл. Кюстендил</t>
  </si>
  <si>
    <t>с. Горно Козарево, общ. Омуртаг, обл. Търговище</t>
  </si>
  <si>
    <t>с. Горно Къпиново, общ. Кирково, обл. Кърджали</t>
  </si>
  <si>
    <t>с. Горно Луково, общ. Ивайловград, обл. Хасково</t>
  </si>
  <si>
    <t>с. Горно Новково, общ. Омуртаг, обл. Търговище</t>
  </si>
  <si>
    <t>с. Горно ново село, общ. Братя Даскалови, обл. Стара Загора</t>
  </si>
  <si>
    <t>с. Горно Озирово, общ. Вършец, обл. Монтана</t>
  </si>
  <si>
    <t>с. Горно Осеново, общ. Симитли, обл. Благоевград</t>
  </si>
  <si>
    <t>с. Горно Павликене, общ. Ловеч, обл. Ловеч</t>
  </si>
  <si>
    <t>с. Горно Пещене, общ. Враца, обл. Враца</t>
  </si>
  <si>
    <t>с. Горно поле, общ. Маджарово, обл. Хасково</t>
  </si>
  <si>
    <t>с. Горно Прахово, общ. Ардино, обл. Кърджали</t>
  </si>
  <si>
    <t>с. Горно Сахране, общ. Павел баня, обл. Стара Загора</t>
  </si>
  <si>
    <t>с. Горно село, общ. Драгоман, обл. София (област)</t>
  </si>
  <si>
    <t>с. Горноселци, общ. Ивайловград, обл. Хасково</t>
  </si>
  <si>
    <t>с. Горнослав, общ. Асеновград, обл. Пловдив</t>
  </si>
  <si>
    <t>с. Горно Спанчево, общ. Сандански, обл. Благоевград</t>
  </si>
  <si>
    <t>с. Горното село, общ. Тетевен, обл. Ловеч</t>
  </si>
  <si>
    <t>с. Горно трапе, общ. Троян, обл. Ловеч</t>
  </si>
  <si>
    <t>с. Горно Уйно, общ. Кюстендил, обл. Кюстендил</t>
  </si>
  <si>
    <t>с. Горно Хърсово, общ. Благоевград, обл. Благоевград</t>
  </si>
  <si>
    <t>с. Горно Церовене, общ. Монтана, обл. Монтана</t>
  </si>
  <si>
    <t>с. Горно Ябълково, общ. Средец, обл. Бургас</t>
  </si>
  <si>
    <t>с. Горово, общ. Сунгурларе, обл. Бургас</t>
  </si>
  <si>
    <t>с. Горово, общ. Смолян, обл. Смолян</t>
  </si>
  <si>
    <t>с. Гороцвет, общ. Лозница, обл. Разград</t>
  </si>
  <si>
    <t>с. Горочевци, общ. Трън, обл. Перник</t>
  </si>
  <si>
    <t>с. Горска, общ. Елена, обл. Велико Търново</t>
  </si>
  <si>
    <t>с. Горска поляна, общ. Болярово, обл. Ямбол</t>
  </si>
  <si>
    <t>с. Горски горен Тръмбеш, общ. Горна Оряховица, обл. Велико Търново</t>
  </si>
  <si>
    <t>с. Горски долен Тръмбеш, общ. Горна Оряховица, обл. Велико Търново</t>
  </si>
  <si>
    <t>с. Горски извор, общ. Кирково, обл. Кърджали</t>
  </si>
  <si>
    <t>с. Горски извор, общ. Димитровград, обл. Хасково</t>
  </si>
  <si>
    <t>с. Горски Сеновец, общ. Стражица, обл. Велико Търново</t>
  </si>
  <si>
    <t>с. Горско, общ. Ивайловград, обл. Хасково</t>
  </si>
  <si>
    <t>с. Горско Абланово, общ. Опака, обл. Търговище</t>
  </si>
  <si>
    <t>с. Горско Дюлево, общ. Момчилград, обл. Кърджали</t>
  </si>
  <si>
    <t>с. Горско Калугерово, общ. Сухиндол, обл. Велико Търново</t>
  </si>
  <si>
    <t>с. Горско Косово, общ. Сухиндол, обл. Велико Търново</t>
  </si>
  <si>
    <t>с. Горско ново село, общ. Златарица, обл. Велико Търново</t>
  </si>
  <si>
    <t>с. Горско Писарево, общ. Златарица, обл. Велико Търново</t>
  </si>
  <si>
    <t>с. Горско село, общ. Омуртаг, обл. Търговище</t>
  </si>
  <si>
    <t>с. Горско Сливово, общ. Летница, обл. Ловеч</t>
  </si>
  <si>
    <t>с. Горталово, общ. Плевен, обл. Плевен</t>
  </si>
  <si>
    <t>с. Горун, общ. Шабла, обл. Добрич</t>
  </si>
  <si>
    <t>с. Горунака, общ. Етрополе, обл. София (област)</t>
  </si>
  <si>
    <t>с. Горуньово, общ. Тетевен, обл. Ловеч</t>
  </si>
  <si>
    <t>с. Горчево, общ. Петрич, обл. Благоевград</t>
  </si>
  <si>
    <t>с. Горяни, общ. Трявна, обл. Габрово</t>
  </si>
  <si>
    <t>с. Господиново, общ. Бяла, обл. Варна</t>
  </si>
  <si>
    <t>с. Господиново, общ. Кайнарджа, обл. Силистра</t>
  </si>
  <si>
    <t>с. Господинци, общ. Гоце Делчев, обл. Благоевград</t>
  </si>
  <si>
    <t>с. Гостилица, общ. Дряново, обл. Габрово</t>
  </si>
  <si>
    <t>с. Гостиля, общ. Долна Митрополия, обл. Плевен</t>
  </si>
  <si>
    <t>с. Гостиня, общ. Ловеч, обл. Ловеч</t>
  </si>
  <si>
    <t>с. Гостун, общ. Банско, обл. Благоевград</t>
  </si>
  <si>
    <t>гр. Гоце Делчев, общ. Гоце Делчев, обл. Благоевград</t>
  </si>
  <si>
    <t>с. Градево, общ. Симитли, обл. Благоевград</t>
  </si>
  <si>
    <t>с. Градежница, общ. Тетевен, обл. Ловеч</t>
  </si>
  <si>
    <t>с. Градец, общ. Видин, обл. Видин</t>
  </si>
  <si>
    <t>с. Градец, общ. Котел, обл. Сливен</t>
  </si>
  <si>
    <t>с. Градец, общ. Костинброд, обл. София (област)</t>
  </si>
  <si>
    <t>с. Градешница, общ. Криводол, обл. Враца</t>
  </si>
  <si>
    <t>с. Стефан Стамболово, общ. Полски Тръмбеш, обл. Велико Търново</t>
  </si>
  <si>
    <t>с. Градина, общ. Долни Дъбник, обл. Плевен</t>
  </si>
  <si>
    <t>с. Градина, общ. Първомай, обл. Пловдив</t>
  </si>
  <si>
    <t>с. Градина, общ. Лозница, обл. Разград</t>
  </si>
  <si>
    <t>с. Градинарово, общ. Провадия, обл. Варна</t>
  </si>
  <si>
    <t>с. Градини, общ. Генерал Тошево, обл. Добрич</t>
  </si>
  <si>
    <t>с. Градинка, общ. Антоново, обл. Търговище</t>
  </si>
  <si>
    <t>с. Градище, общ. Севлиево, обл. Габрово</t>
  </si>
  <si>
    <t>с. Градище, общ. Левски, обл. Плевен</t>
  </si>
  <si>
    <t>с. Градище, общ. Шумен, обл. Шумен</t>
  </si>
  <si>
    <t>с. Градница, общ. Севлиево, обл. Габрово</t>
  </si>
  <si>
    <t>с. Градница, общ. Тервел, обл. Добрич</t>
  </si>
  <si>
    <t>с. Градско, общ. Сливен, обл. Сливен</t>
  </si>
  <si>
    <t>с. Градсковски колиби, общ. Бойница, обл. Видин</t>
  </si>
  <si>
    <t>с. Градът, общ. Смолян, обл. Смолян</t>
  </si>
  <si>
    <t>гр. Грамада, общ. Грамада, обл. Видин</t>
  </si>
  <si>
    <t>с. Грамаде, общ. Дупница, обл. Кюстендил</t>
  </si>
  <si>
    <t>с. Грамаде, общ. Рудозем, обл. Смолян</t>
  </si>
  <si>
    <t>с. Грамаждано, общ. Кюстендил, обл. Кюстендил</t>
  </si>
  <si>
    <t>с. Граматиково, общ. Малко Търново, обл. Бургас</t>
  </si>
  <si>
    <t>с. Граматици, общ. Елена, обл. Велико Търново</t>
  </si>
  <si>
    <t>с. Гранит, общ. Братя Даскалови, обл. Стара Загора</t>
  </si>
  <si>
    <t>с. Гранитец, общ. Средец, обл. Бургас</t>
  </si>
  <si>
    <t>с. Гранитово, общ. Белоградчик, обл. Видин</t>
  </si>
  <si>
    <t>с. Гранитово, общ. Елхово, обл. Ямбол</t>
  </si>
  <si>
    <t>с. Граница, общ. Кюстендил, обл. Кюстендил</t>
  </si>
  <si>
    <t>с. Граничак, общ. Белоградчик, обл. Видин</t>
  </si>
  <si>
    <t>с. Граничар, общ. Средец, обл. Бургас</t>
  </si>
  <si>
    <t>с. Граничар, общ. Шабла, обл. Добрич</t>
  </si>
  <si>
    <t>с. Режанци, общ. Брезник, обл. Перник</t>
  </si>
  <si>
    <t>с. Граф Игнатиево, общ. Марица, обл. Пловдив</t>
  </si>
  <si>
    <t>с. Графитово, общ. Нова Загора, обл. Сливен</t>
  </si>
  <si>
    <t>с. Грашево, общ. Велинград, обл. Пазарджик</t>
  </si>
  <si>
    <t>с. Гращица, общ. Смолян, обл. Смолян</t>
  </si>
  <si>
    <t>с. Греевци, общ. Антоново, обл. Търговище</t>
  </si>
  <si>
    <t>с. Гривица, общ. Плевен, обл. Плевен</t>
  </si>
  <si>
    <t>с. Гривка, общ. Крумовград, обл. Кърджали</t>
  </si>
  <si>
    <t>с. Гривяк, общ. Кирково, обл. Кърджали</t>
  </si>
  <si>
    <t>с. Григорево, общ. Елин Пелин, обл. София (област)</t>
  </si>
  <si>
    <t>с. Грозден, общ. Сунгурларе, обл. Бургас</t>
  </si>
  <si>
    <t>с. Гроздьово, общ. Долни чифлик, обл. Варна</t>
  </si>
  <si>
    <t>с. Громшин, общ. Бойчиновци, обл. Монтана</t>
  </si>
  <si>
    <t>с. Грохотно, общ. Девин, обл. Смолян</t>
  </si>
  <si>
    <t>с. Боздуганово, общ. Раднево, обл. Стара Загора</t>
  </si>
  <si>
    <t>гр. Средец, общ. Средец, обл. Бургас</t>
  </si>
  <si>
    <t>с. Груево, общ. Момчилград, обл. Кърджали</t>
  </si>
  <si>
    <t>с. Гръблевци, общ. Габрово, обл. Габрово</t>
  </si>
  <si>
    <t>с. Грълска падина, общ. Драгоман, обл. София (област)</t>
  </si>
  <si>
    <t>с. Грънчарово, общ. Дулово, обл. Силистра</t>
  </si>
  <si>
    <t>с. Губеш, общ. Годеч, обл. София (област)</t>
  </si>
  <si>
    <t>с. Губислав, общ. Своге, обл. София (област)</t>
  </si>
  <si>
    <t>с. Гугутка, общ. Ивайловград, обл. Хасково</t>
  </si>
  <si>
    <t>с. Гудевица, общ. Смолян, обл. Смолян</t>
  </si>
  <si>
    <t>с. Гулийка, общ. Крумовград, обл. Кърджали</t>
  </si>
  <si>
    <t>с. Гулия, общ. Крумовград, обл. Кърджали</t>
  </si>
  <si>
    <t>гр. Гулянци, общ. Гулянци, обл. Плевен</t>
  </si>
  <si>
    <t>с. Гумощник, общ. Троян, обл. Ловеч</t>
  </si>
  <si>
    <t>с. Гурбановци, общ. Кюстендил, обл. Кюстендил</t>
  </si>
  <si>
    <t>с. Гургулица, общ. Момчилград, обл. Кърджали</t>
  </si>
  <si>
    <t>с. Гургулят, общ. Сливница, обл. София (област)</t>
  </si>
  <si>
    <t>с. Гурково, общ. Ботевград, обл. София (област)</t>
  </si>
  <si>
    <t>гр. Гурково, общ. Гурково, обл. Стара Загора</t>
  </si>
  <si>
    <t>с. Гурково, общ. Балчик, обл. Добрич</t>
  </si>
  <si>
    <t>с. Гурмазово, общ. Божурище, обл. София (област)</t>
  </si>
  <si>
    <t>с. Гусла, общ. Каолиново, обл. Шумен</t>
  </si>
  <si>
    <t>с. Гуслар, общ. Тервел, обл. Добрич</t>
  </si>
  <si>
    <t>с. Гуцал, общ. Самоков, обл. София (област)</t>
  </si>
  <si>
    <t>с. Гъбене, общ. Габрово, обл. Габрово</t>
  </si>
  <si>
    <t>с. Гълъбец, общ. Поморие, обл. Бургас</t>
  </si>
  <si>
    <t>с. Гълъбец, общ. Хасково, обл. Хасково</t>
  </si>
  <si>
    <t>с. Гълъбинци, общ. Тунджа, обл. Ямбол</t>
  </si>
  <si>
    <t>с. Гълъбник, общ. Радомир, обл. Перник</t>
  </si>
  <si>
    <t>с. Гълъбово, общ. Куклен, обл. Пловдив</t>
  </si>
  <si>
    <t>гр. Гълъбово, общ. Гълъбово, обл. Стара Загора</t>
  </si>
  <si>
    <t>с. Гълъбовци, общ. Сливница, обл. София (област)</t>
  </si>
  <si>
    <t>с. Гъмзово, общ. Брегово, обл. Видин</t>
  </si>
  <si>
    <t>с. Гърбино, общ. Кюстендил, обл. Кюстендил</t>
  </si>
  <si>
    <t>с. Гърбище, общ. Ардино, обл. Кърджали</t>
  </si>
  <si>
    <t>с. Гърдевци, общ. Елена, обл. Велико Търново</t>
  </si>
  <si>
    <t>с. Гърло, общ. Брезник, обл. Перник</t>
  </si>
  <si>
    <t>с. Гърляно, общ. Кюстендил, обл. Кюстендил</t>
  </si>
  <si>
    <t>с. Гърмен, общ. Гърмен, обл. Благоевград</t>
  </si>
  <si>
    <t>с. Гърнати, общ. Неделино, обл. Смолян</t>
  </si>
  <si>
    <t>с. Гърня, общ. Дряново, обл. Габрово</t>
  </si>
  <si>
    <t>с. Гърчиново, общ. Опака, обл. Търговище</t>
  </si>
  <si>
    <t>с. Гъсково, общ. Кърджали, обл. Кърджали</t>
  </si>
  <si>
    <t>с. Гьоврен, общ. Девин, обл. Смолян</t>
  </si>
  <si>
    <t>с. Гюешево, общ. Кюстендил, обл. Кюстендил</t>
  </si>
  <si>
    <t>с. Гюльовца, общ. Несебър, обл. Бургас</t>
  </si>
  <si>
    <t>с. Гюргево, общ. Петрич, обл. Благоевград</t>
  </si>
  <si>
    <t>с. Гюргич, общ. Ружинци, обл. Видин</t>
  </si>
  <si>
    <t>с. Елин Пелин, общ. Елин Пелин, обл. София (област)</t>
  </si>
  <si>
    <t>с. Гложене, общ. Козлодуй, обл. Враца</t>
  </si>
  <si>
    <t>с. Горна Биркова, общ. Велинград, обл. Пазарджик</t>
  </si>
  <si>
    <t>с. Горна Дъбева, общ. Велинград, обл. Пазарджик</t>
  </si>
  <si>
    <t>с. Главник, общ. Ардино, обл. Кърджали</t>
  </si>
  <si>
    <t>с. Горно Кирково, общ. Кирково, обл. Кърджали</t>
  </si>
  <si>
    <t>с. Горна Василица, общ. Костенец, обл. София (област)</t>
  </si>
  <si>
    <t>с. Горица, общ. Генерал Тошево, обл. Добрич</t>
  </si>
  <si>
    <t>с. Гецово, общ. Разград, обл. Разград</t>
  </si>
  <si>
    <t>с. Давери, общ. Елена, обл. Велико Търново</t>
  </si>
  <si>
    <t>с. Давидково, общ. Баните, обл. Смолян</t>
  </si>
  <si>
    <t>с. Давидово, общ. Кайнарджа, обл. Силистра</t>
  </si>
  <si>
    <t>с. Давидово, общ. Търговище, обл. Търговище</t>
  </si>
  <si>
    <t>с. Дагоново, общ. Белица, обл. Благоевград</t>
  </si>
  <si>
    <t>с. Даевци, общ. Трявна, обл. Габрово</t>
  </si>
  <si>
    <t>с. Дайновци, общ. Елена, обл. Велико Търново</t>
  </si>
  <si>
    <t>с. Дамяница, общ. Сандански, обл. Благоевград</t>
  </si>
  <si>
    <t>с. Дамяново, общ. Севлиево, обл. Габрово</t>
  </si>
  <si>
    <t>с. Даскал-Атанасово, общ. Раднево, обл. Стара Загора</t>
  </si>
  <si>
    <t>с. Даскалово, общ. Черноочене, обл. Кърджали</t>
  </si>
  <si>
    <t>гр. Две могили, общ. Две могили, обл. Русе</t>
  </si>
  <si>
    <t>с. Две тополи, общ. Баните, обл. Смолян</t>
  </si>
  <si>
    <t>с. Дворище, общ. Кюстендил, обл. Кюстендил</t>
  </si>
  <si>
    <t>с. Дворище, общ. Гурково, обл. Стара Загора</t>
  </si>
  <si>
    <t>с. Дебел дял, общ. Габрово, обл. Габрово</t>
  </si>
  <si>
    <t>гр. Дебелец, общ. Велико Търново, обл. Велико Търново</t>
  </si>
  <si>
    <t>с. Дебели лаг, общ. Радомир, обл. Перник</t>
  </si>
  <si>
    <t>с. Дебели рът, общ. Елена, обл. Велико Търново</t>
  </si>
  <si>
    <t>с. Дебелт, общ. Средец, обл. Бургас</t>
  </si>
  <si>
    <t>с. Дебелцово, общ. Севлиево, обл. Габрово</t>
  </si>
  <si>
    <t>с. Дебеляново, общ. Баните, обл. Смолян</t>
  </si>
  <si>
    <t>с. Дебнево, общ. Троян, обл. Ловеч</t>
  </si>
  <si>
    <t>с. Дебово, общ. Никопол, обл. Плевен</t>
  </si>
  <si>
    <t>с. Дебочица, общ. Благоевград, обл. Благоевград</t>
  </si>
  <si>
    <t>с. Дебрен, общ. Гърмен, обл. Благоевград</t>
  </si>
  <si>
    <t>с. Дебрене, общ. Сандански, обл. Благоевград</t>
  </si>
  <si>
    <t>с. Дебрене, общ. Добрич-селска, обл. Добрич</t>
  </si>
  <si>
    <t>с. Дебръщица, общ. Пазарджик, обл. Пазарджик</t>
  </si>
  <si>
    <t>с. Девене, общ. Враца, обл. Враца</t>
  </si>
  <si>
    <t>с. Девенци, общ. Червен бряг, обл. Плевен</t>
  </si>
  <si>
    <t>с. Девесилица, общ. Крумовград, обл. Кърджали</t>
  </si>
  <si>
    <t>с. Девесилово, общ. Крумовград, обл. Кърджали</t>
  </si>
  <si>
    <t>с. Деветак, общ. Карнобат, обл. Бургас</t>
  </si>
  <si>
    <t>с. Деветаки, общ. Ловеч, обл. Ловеч</t>
  </si>
  <si>
    <t>с. Деветаците, общ. Велико Търново, обл. Велико Търново</t>
  </si>
  <si>
    <t>с. Деветинци, общ. Карнобат, обл. Бургас</t>
  </si>
  <si>
    <t>гр. Девин, общ. Девин, обл. Смолян</t>
  </si>
  <si>
    <t>с. Девино, общ. Антоново, обл. Търговище</t>
  </si>
  <si>
    <t>гр. Девня, общ. Девня, обл. Варна</t>
  </si>
  <si>
    <t>с. Дедец, общ. Кирково, обл. Кърджали</t>
  </si>
  <si>
    <t>с. Дедина, общ. Златарица, обл. Велико Търново</t>
  </si>
  <si>
    <t>с. Дединци, общ. Златарица, обл. Велико Търново</t>
  </si>
  <si>
    <t>с. Дедово, общ. Родопи, обл. Пловдив</t>
  </si>
  <si>
    <t>с. Деков, общ. Белене, обл. Плевен</t>
  </si>
  <si>
    <t>с. Делвино, общ. Благоевград, обл. Благоевград</t>
  </si>
  <si>
    <t>с. Делвино, общ. Кирково, обл. Кърджали</t>
  </si>
  <si>
    <t>с. Делейна, общ. Брегово, обл. Видин</t>
  </si>
  <si>
    <t>с. Делова махала, общ. Златарица, обл. Велико Търново</t>
  </si>
  <si>
    <t>с. Делчево, общ. Гоце Делчев, обл. Благоевград</t>
  </si>
  <si>
    <t>с. Дебелец, общ. Дългопол, обл. Варна</t>
  </si>
  <si>
    <t>с. Делчево, общ. Исперих, обл. Разград</t>
  </si>
  <si>
    <t>с. Делян, общ. Дупница, обл. Кюстендил</t>
  </si>
  <si>
    <t>с. Делян, общ. Божурище, обл. София (област)</t>
  </si>
  <si>
    <t>с. Деляновци, общ. Свищов, обл. Велико Търново</t>
  </si>
  <si>
    <t>с. Денница, общ. Венец, обл. Шумен</t>
  </si>
  <si>
    <t>с. Денница, общ. Болярово, обл. Ямбол</t>
  </si>
  <si>
    <t>с. Денчевци, общ. Дряново, обл. Габрово</t>
  </si>
  <si>
    <t>с. Дервишка могила, общ. Свиленград, обл. Хасково</t>
  </si>
  <si>
    <t>с. Дерманци, общ. Луковит, обл. Ловеч</t>
  </si>
  <si>
    <t>с. Детелина, общ. Долни чифлик, обл. Варна</t>
  </si>
  <si>
    <t>с. Дечковци, общ. Велико Търново, обл. Велико Търново</t>
  </si>
  <si>
    <t>с. Джамузовци, общ. Ихтиман, обл. София (област)</t>
  </si>
  <si>
    <t>с. Джанка, общ. Крумовград, обл. Кърджали</t>
  </si>
  <si>
    <t>гр. Джебел, общ. Джебел, обл. Кърджали</t>
  </si>
  <si>
    <t>с. Джелепско, общ. Момчилград, обл. Кърджали</t>
  </si>
  <si>
    <t>с. Джерман, общ. Дупница, обл. Кюстендил</t>
  </si>
  <si>
    <t>с. Джерово, общ. Кирково, обл. Кърджали</t>
  </si>
  <si>
    <t>с. Джигурово, общ. Сандански, обл. Благоевград</t>
  </si>
  <si>
    <t>с. Джинот, общ. Стралджа, обл. Ямбол</t>
  </si>
  <si>
    <t>с. Джинчовци, общ. Трън, обл. Перник</t>
  </si>
  <si>
    <t>с. Джокари, общ. Априлци, обл. Ловеч</t>
  </si>
  <si>
    <t>с. Джулюница, общ. Лясковец, обл. Велико Търново</t>
  </si>
  <si>
    <t>с. Джулюница, общ. Ценово, обл. Русе</t>
  </si>
  <si>
    <t>с. Джумриите, общ. Габрово, обл. Габрово</t>
  </si>
  <si>
    <t>с. Джурково, общ. Лъки, обл. Пловдив</t>
  </si>
  <si>
    <t>с. Джурово, общ. Правец, обл. София (област)</t>
  </si>
  <si>
    <t>с. Джуровци, общ. Дряново, обл. Габрово</t>
  </si>
  <si>
    <t>с. Зорница, общ. Сандански, обл. Благоевград</t>
  </si>
  <si>
    <t>гр. Диамандово, общ. Ардино, обл. Кърджали</t>
  </si>
  <si>
    <t>с. Дибич, общ. Шумен, обл. Шумен</t>
  </si>
  <si>
    <t>с. Дива Слатина, общ. Георги Дамяново, обл. Монтана</t>
  </si>
  <si>
    <t>с. Дивеци, общ. Габрово, обл. Габрово</t>
  </si>
  <si>
    <t>с. Дивля, общ. Земен, обл. Перник</t>
  </si>
  <si>
    <t>с. Дивотино, общ. Перник, обл. Перник</t>
  </si>
  <si>
    <t>с. Дивчовото, общ. Тетевен, обл. Ловеч</t>
  </si>
  <si>
    <t>с. Диманово, общ. Неделино, обл. Смолян</t>
  </si>
  <si>
    <t>с. Димиевци, общ. Трявна, обл. Габрово</t>
  </si>
  <si>
    <t>с. Димитриево, общ. Чирпан, обл. Стара Загора</t>
  </si>
  <si>
    <t>гр. Димитровград, общ. Димитровград, обл. Хасково</t>
  </si>
  <si>
    <t>с. Димитровци, общ. Велико Търново, обл. Велико Търново</t>
  </si>
  <si>
    <t>с. Димитровче, общ. Свиленград, обл. Хасково</t>
  </si>
  <si>
    <t>с. Победа, общ. Добрич-селска, обл. Добрич</t>
  </si>
  <si>
    <t>гр. Димово, общ. Димово, обл. Видин</t>
  </si>
  <si>
    <t>с. Димово, общ. Смолян, обл. Смолян</t>
  </si>
  <si>
    <t>с. Димовци, общ. Велико Търново, обл. Велико Търново</t>
  </si>
  <si>
    <t>с. Димовци, общ. Гурково, обл. Стара Загора</t>
  </si>
  <si>
    <t>с. Димча, общ. Павликени, обл. Велико Търново</t>
  </si>
  <si>
    <t>с. Димчево, общ. Бургас, обл. Бургас</t>
  </si>
  <si>
    <t>с. Динево, общ. Хасково, обл. Хасково</t>
  </si>
  <si>
    <t>с. Динк, общ. Марица, обл. Пловдив</t>
  </si>
  <si>
    <t>с. Динката, общ. Лесичово, обл. Пазарджик</t>
  </si>
  <si>
    <t>с. Динковица, общ. Видин, обл. Видин</t>
  </si>
  <si>
    <t>с. Динково, общ. Ружинци, обл. Видин</t>
  </si>
  <si>
    <t>с. Диня, общ. Раднево, обл. Стара Загора</t>
  </si>
  <si>
    <t>с. Дирало, общ. Мадан, обл. Смолян</t>
  </si>
  <si>
    <t>с. Дисманица, общ. Севлиево, обл. Габрово</t>
  </si>
  <si>
    <t>с. Дичево, общ. Главиница, обл. Силистра</t>
  </si>
  <si>
    <t>с. Дичин, общ. Велико Търново, обл. Велико Търново</t>
  </si>
  <si>
    <t>с. Длъгнево, общ. Димитровград, обл. Хасково</t>
  </si>
  <si>
    <t>с. Длъгня, общ. Дряново, обл. Габрово</t>
  </si>
  <si>
    <t>с. Длъжка поляна, общ. Антоново, обл. Търговище</t>
  </si>
  <si>
    <t>с. Длъжко, общ. Хитрино, обл. Шумен</t>
  </si>
  <si>
    <t>с. Длъхчево-Сабляр, общ. Невестино, обл. Кюстендил</t>
  </si>
  <si>
    <t>с. Доборско, общ. Крумовград, обл. Кърджали</t>
  </si>
  <si>
    <t>с. Добравица, общ. Своге, обл. София (област)</t>
  </si>
  <si>
    <t>с. Добралък, общ. Куклен, обл. Пловдив</t>
  </si>
  <si>
    <t>с. Добра поляна, общ. Руен, обл. Бургас</t>
  </si>
  <si>
    <t>с. Добрева череша, общ. Рудозем, обл. Смолян</t>
  </si>
  <si>
    <t>с. Добрево, общ. Добрич-селска, обл. Добрич</t>
  </si>
  <si>
    <t>с. Добревци, общ. Елена, обл. Велико Търново</t>
  </si>
  <si>
    <t>с. Добревци, общ. Трявна, обл. Габрово</t>
  </si>
  <si>
    <t>с. Добревци, общ. Ябланица, обл. Ловеч</t>
  </si>
  <si>
    <t>с. Добрените, общ. Дряново, обл. Габрово</t>
  </si>
  <si>
    <t>с. Добри Войниково, общ. Хитрино, обл. Шумен</t>
  </si>
  <si>
    <t>с. Добри дол, общ. Аврен, обл. Варна</t>
  </si>
  <si>
    <t>с. Добри дол, общ. Трекляно, обл. Кюстендил</t>
  </si>
  <si>
    <t>с. Добри дол, общ. Лом, обл. Монтана</t>
  </si>
  <si>
    <t>с. Добри дол, общ. Първомай, обл. Пловдив</t>
  </si>
  <si>
    <t>с. Добри дял, общ. Лясковец, обл. Велико Търново</t>
  </si>
  <si>
    <t>с. Добри лаки, общ. Струмяни, обл. Благоевград</t>
  </si>
  <si>
    <t>с. Добрин, общ. Крушари, обл. Добрич</t>
  </si>
  <si>
    <t>с. Добрина, общ. Провадия, обл. Варна</t>
  </si>
  <si>
    <t>гр. Добринище, общ. Банско, обл. Благоевград</t>
  </si>
  <si>
    <t>с. Добриново, общ. Карнобат, обл. Бургас</t>
  </si>
  <si>
    <t>с. Добриново, общ. Кърджали, обл. Кърджали</t>
  </si>
  <si>
    <t>с. Добринци, общ. Джебел, обл. Кърджали</t>
  </si>
  <si>
    <t>с. Добрич, общ. Димитровград, обл. Хасково</t>
  </si>
  <si>
    <t>с. Добрич, общ. Елхово, обл. Ямбол</t>
  </si>
  <si>
    <t>с. Добровница, общ. Пазарджик, обл. Пазарджик</t>
  </si>
  <si>
    <t>с. Доброво, общ. Бобошево, обл. Кюстендил</t>
  </si>
  <si>
    <t>с. Доброглед, общ. Аксаково, обл. Варна</t>
  </si>
  <si>
    <t>с. Добродан, общ. Троян, обл. Ловеч</t>
  </si>
  <si>
    <t>с. Добролево, общ. Борован, обл. Враца</t>
  </si>
  <si>
    <t>с. Добромир, общ. Руен, обл. Бургас</t>
  </si>
  <si>
    <t>с. Добромирка, общ. Севлиево, обл. Габрово</t>
  </si>
  <si>
    <t>с. Добромирци, общ. Кирково, обл. Кърджали</t>
  </si>
  <si>
    <t>с. Доброплодно, общ. Ветрино, обл. Варна</t>
  </si>
  <si>
    <t>с. Доброселец, общ. Тополовград, обл. Хасково</t>
  </si>
  <si>
    <t>с. Доброславци, общ. Столична, обл. София (столица)</t>
  </si>
  <si>
    <t>с. Добростан, общ. Асеновград, обл. Пловдив</t>
  </si>
  <si>
    <t>с. Добротино, общ. Гоце Делчев, обл. Благоевград</t>
  </si>
  <si>
    <t>с. Добротица, общ. Ситово, обл. Силистра</t>
  </si>
  <si>
    <t>с. Добротица, общ. Антоново, обл. Търговище</t>
  </si>
  <si>
    <t>с. Добротич, общ. Вълчи дол, обл. Варна</t>
  </si>
  <si>
    <t>с. Добруджанка, общ. Кайнарджа, обл. Силистра</t>
  </si>
  <si>
    <t>с. Добруша, общ. Криводол, обл. Враца</t>
  </si>
  <si>
    <t>с. Добърско, общ. Разлог, обл. Благоевград</t>
  </si>
  <si>
    <t>с. Добърчин, общ. Своге, обл. София (област)</t>
  </si>
  <si>
    <t>с. Доганово, общ. Елин Пелин, обл. София (област)</t>
  </si>
  <si>
    <t>с. Дождевица, общ. Кюстендил, обл. Кюстендил</t>
  </si>
  <si>
    <t>с. Дойновци, общ. Велико Търново, обл. Велико Търново</t>
  </si>
  <si>
    <t>с. Дойранци, общ. Ардино, обл. Кърджали</t>
  </si>
  <si>
    <t>с. Дойранци, общ. Каолиново, обл. Шумен</t>
  </si>
  <si>
    <t>с. Дойренци, общ. Ловеч, обл. Ловеч</t>
  </si>
  <si>
    <t>с. Докатичево, общ. Симитли, обл. Благоевград</t>
  </si>
  <si>
    <t>с. Доктор Йосифово, общ. Монтана, обл. Монтана</t>
  </si>
  <si>
    <t>с. Докьовци, общ. Трън, обл. Перник</t>
  </si>
  <si>
    <t>с. Долен, общ. Сатовча, обл. Благоевград</t>
  </si>
  <si>
    <t>с. Долен, общ. Златоград, обл. Смолян</t>
  </si>
  <si>
    <t>с. Долене, общ. Петрич, обл. Благоевград</t>
  </si>
  <si>
    <t>с. Долен Еневец, общ. Велико Търново, обл. Велико Търново</t>
  </si>
  <si>
    <t>с. Долени, общ. Сандански, обл. Благоевград</t>
  </si>
  <si>
    <t>гр. Долни чифлик, общ. Долни чифлик, обл. Варна</t>
  </si>
  <si>
    <t>с. Долец, общ. Дулово, обл. Силистра</t>
  </si>
  <si>
    <t>с. Долец, общ. Попово, обл. Търговище</t>
  </si>
  <si>
    <t>с. Долие, общ. Мадан, обл. Смолян</t>
  </si>
  <si>
    <t>с. Долина, общ. Добрич-селска, обл. Добрич</t>
  </si>
  <si>
    <t>с. Долина, общ. Каолиново, обл. Шумен</t>
  </si>
  <si>
    <t>с. Долистово, общ. Бобов дол, обл. Кюстендил</t>
  </si>
  <si>
    <t>с. Долище, общ. Аксаково, обл. Варна</t>
  </si>
  <si>
    <t>с. Долище, общ. Кърджали, обл. Кърджали</t>
  </si>
  <si>
    <t>гр. Долна баня, общ. Долна баня, обл. София (област)</t>
  </si>
  <si>
    <t>с. Долна Бела речка, общ. Вършец, обл. Монтана</t>
  </si>
  <si>
    <t>с. Долна Бешовица, общ. Роман, обл. Враца</t>
  </si>
  <si>
    <t>с. Долна Вереница, общ. Монтана, обл. Монтана</t>
  </si>
  <si>
    <t>с. Долна Врабча, общ. Земен, обл. Перник</t>
  </si>
  <si>
    <t>с. Долна Градешница, общ. Кресна, обл. Благоевград</t>
  </si>
  <si>
    <t>с. Долна Гращица, общ. Кюстендил, обл. Кюстендил</t>
  </si>
  <si>
    <t>с. Долна Диканя, общ. Радомир, обл. Перник</t>
  </si>
  <si>
    <t>с. Долна Златица, общ. Антоново, обл. Търговище</t>
  </si>
  <si>
    <t>с. Долна Кабда, общ. Попово, обл. Търговище</t>
  </si>
  <si>
    <t>с. Долна Козница, общ. Невестино, обл. Кюстендил</t>
  </si>
  <si>
    <t>с. Долна Кремена, общ. Мездра, обл. Враца</t>
  </si>
  <si>
    <t>с. Долна крепост, общ. Кърджали, обл. Кърджали</t>
  </si>
  <si>
    <t>с. Долна Крушица, общ. Петрич, обл. Благоевград</t>
  </si>
  <si>
    <t>с. Долна кула, общ. Крумовград, обл. Кърджали</t>
  </si>
  <si>
    <t>с. Долна Липница, общ. Павликени, обл. Велико Търново</t>
  </si>
  <si>
    <t>с. Долна Малина, общ. Горна Малина, обл. София (област)</t>
  </si>
  <si>
    <t>с. Долна Маргатина, общ. Троян, обл. Ловеч</t>
  </si>
  <si>
    <t>с. Долна махала, общ. Калояново, обл. Пловдив</t>
  </si>
  <si>
    <t>с. Долна Мелна, общ. Трън, обл. Перник</t>
  </si>
  <si>
    <t>гр. Долна Митрополия, общ. Долна Митрополия, обл. Плевен</t>
  </si>
  <si>
    <t>с. Долна Невля, общ. Драгоман, обл. София (област)</t>
  </si>
  <si>
    <t>гр. Долна Оряховица, общ. Горна Оряховица, обл. Велико Търново</t>
  </si>
  <si>
    <t>с. Долна Рибница, общ. Петрич, обл. Благоевград</t>
  </si>
  <si>
    <t>с. Долна Рикса, общ. Монтана, обл. Монтана</t>
  </si>
  <si>
    <t>с. Долна Секирна, общ. Брезник, обл. Перник</t>
  </si>
  <si>
    <t>с. Долна Студена, общ. Ценово, обл. Русе</t>
  </si>
  <si>
    <t>с. Долна Хубавка, общ. Омуртаг, обл. Търговище</t>
  </si>
  <si>
    <t>с. Долни Богров, общ. Столична, обл. София (столица)</t>
  </si>
  <si>
    <t>с. Долни Бошняк, общ. Видин, обл. Видин</t>
  </si>
  <si>
    <t>с. Долни Вадин, общ. Оряхово, обл. Враца</t>
  </si>
  <si>
    <t>с. Долни Вит, общ. Гулянци, обл. Плевен</t>
  </si>
  <si>
    <t>с. Долни Върпища, общ. Дряново, обл. Габрово</t>
  </si>
  <si>
    <t>с. Долни Главанак, общ. Маджарово, обл. Хасково</t>
  </si>
  <si>
    <t>с. Долни Дамяновци, общ. Велико Търново, обл. Велико Търново</t>
  </si>
  <si>
    <t>с. Долни Драгойча, общ. Дряново, обл. Габрово</t>
  </si>
  <si>
    <t>гр. Долни Дъбник, общ. Долни Дъбник, обл. Плевен</t>
  </si>
  <si>
    <t>с. Долни Коритен, общ. Трекляно, обл. Кюстендил</t>
  </si>
  <si>
    <t>с. Долни Лом, общ. Чупрене, обл. Видин</t>
  </si>
  <si>
    <t>с. Долни Луковит, общ. Искър, обл. Плевен</t>
  </si>
  <si>
    <t>с. Долни Маренци, общ. Трявна, обл. Габрово</t>
  </si>
  <si>
    <t>с. Долни Марян, общ. Елена, обл. Велико Търново</t>
  </si>
  <si>
    <t>с. Долни Окол, общ. Самоков, обл. София (област)</t>
  </si>
  <si>
    <t>с. Долни Пасарел, общ. Столична, обл. София (столица)</t>
  </si>
  <si>
    <t>с. Долни Радковци, общ. Трявна, обл. Габрово</t>
  </si>
  <si>
    <t>с. Долни Раковец, общ. Радомир, обл. Перник</t>
  </si>
  <si>
    <t>с. Долни Романци, общ. Брезник, обл. Перник</t>
  </si>
  <si>
    <t>с. Долни Танчевци, общ. Елена, обл. Велико Търново</t>
  </si>
  <si>
    <t>с. Долни Томчевци, общ. Трявна, обл. Габрово</t>
  </si>
  <si>
    <t>с. Долни Цибър, общ. Вълчедръм, обл. Монтана</t>
  </si>
  <si>
    <t>с. Долни Юруци, общ. Крумовград, обл. Кърджали</t>
  </si>
  <si>
    <t>с. Долно Абланово, общ. Русе, обл. Русе</t>
  </si>
  <si>
    <t>с. Долно Белево, общ. Димитровград, обл. Хасково</t>
  </si>
  <si>
    <t>с. Долно Ботево, общ. Стамболово, обл. Хасково</t>
  </si>
  <si>
    <t>с. Долно Войводино, общ. Хасково, обл. Хасково</t>
  </si>
  <si>
    <t>с. Долно вършило, общ. Септември, обл. Пазарджик</t>
  </si>
  <si>
    <t>с. Долно Драглище, общ. Разлог, обл. Благоевград</t>
  </si>
  <si>
    <t>с. Долно Дряново, общ. Гърмен, обл. Благоевград</t>
  </si>
  <si>
    <t>с. Долно изворово, общ. Казанлък, обл. Стара Загора</t>
  </si>
  <si>
    <t>с. Долно Камарци, общ. Горна Малина, обл. София (област)</t>
  </si>
  <si>
    <t>с. Долно Кобиле, общ. Трекляно, обл. Кюстендил</t>
  </si>
  <si>
    <t>с. Долно Козарево, общ. Омуртаг, обл. Търговище</t>
  </si>
  <si>
    <t>с. Долно Къпиново, общ. Кирково, обл. Кърджали</t>
  </si>
  <si>
    <t>с. Левски, общ. Панагюрище, обл. Пазарджик</t>
  </si>
  <si>
    <t>с. Долно Линево, общ. Лом, обл. Монтана</t>
  </si>
  <si>
    <t>с. Долно Луково, общ. Ивайловград, обл. Хасково</t>
  </si>
  <si>
    <t>с. Долно Новково, общ. Омуртаг, обл. Търговище</t>
  </si>
  <si>
    <t>с. Долно ново село, общ. Драгоман, обл. София (област)</t>
  </si>
  <si>
    <t>с. Долно ново село, общ. Братя Даскалови, обл. Стара Загора</t>
  </si>
  <si>
    <t>с. Долно Озирово, общ. Вършец, обл. Монтана</t>
  </si>
  <si>
    <t>с. Долно Осеново, общ. Симитли, обл. Благоевград</t>
  </si>
  <si>
    <t>с. Паничерево, общ. Гурково, обл. Стара Загора</t>
  </si>
  <si>
    <t>с. Долно поле, общ. Стамболово, обл. Хасково</t>
  </si>
  <si>
    <t>с. Долно Прахово, общ. Ардино, обл. Кърджали</t>
  </si>
  <si>
    <t>с. Долно Ряхово, общ. Главиница, обл. Силистра</t>
  </si>
  <si>
    <t>с. Долно Сахране, общ. Павел баня, обл. Стара Загора</t>
  </si>
  <si>
    <t>с. Долно село, общ. Кюстендил, обл. Кюстендил</t>
  </si>
  <si>
    <t>с. Долноселци, общ. Ивайловград, обл. Хасково</t>
  </si>
  <si>
    <t>с. Долнослав, общ. Асеновград, обл. Пловдив</t>
  </si>
  <si>
    <t>с. Долно Спанчево, общ. Петрич, обл. Благоевград</t>
  </si>
  <si>
    <t>с. Долно Съдиево, общ. Маджарово, обл. Хасково</t>
  </si>
  <si>
    <t>с. Долно Уйно, общ. Кюстендил, обл. Кюстендил</t>
  </si>
  <si>
    <t>с. Долно Церовене, общ. Якимово, обл. Монтана</t>
  </si>
  <si>
    <t>с. Долно Черковище, общ. Стамболово, обл. Хасково</t>
  </si>
  <si>
    <t>с. Долно Шивачево, общ. Златарица, обл. Велико Търново</t>
  </si>
  <si>
    <t>с. Долно Ябълково, общ. Средец, обл. Бургас</t>
  </si>
  <si>
    <t>с. Домище, общ. Кирково, обл. Кърджали</t>
  </si>
  <si>
    <t>с. Домлян, общ. Карлово, обл. Пловдив</t>
  </si>
  <si>
    <t>с. Дондуково, общ. Брусарци, обл. Монтана</t>
  </si>
  <si>
    <t>с. Донино, общ. Габрово, обл. Габрово</t>
  </si>
  <si>
    <t>с. Донкино, общ. Трявна, обл. Габрово</t>
  </si>
  <si>
    <t>с. Донковци, общ. Елена, обл. Велико Търново</t>
  </si>
  <si>
    <t>с. Дончево, общ. Добрич-селска, обл. Добрич</t>
  </si>
  <si>
    <t>с. Дончовци, общ. Трявна, обл. Габрово</t>
  </si>
  <si>
    <t>с. Дорково, общ. Ракитово, обл. Пазарджик</t>
  </si>
  <si>
    <t>с. Доситеево, общ. Харманли, обл. Хасково</t>
  </si>
  <si>
    <t>гр. Доспат, общ. Доспат, обл. Смолян</t>
  </si>
  <si>
    <t>с. Доспей, общ. Самоков, обл. София (област)</t>
  </si>
  <si>
    <t>с. Доча, общ. Дряново, обл. Габрово</t>
  </si>
  <si>
    <t>с. Драбишна, общ. Ивайловград, обл. Хасково</t>
  </si>
  <si>
    <t>с. Драгана, общ. Угърчин, обл. Ловеч</t>
  </si>
  <si>
    <t>с. Драганица, общ. Вършец, обл. Монтана</t>
  </si>
  <si>
    <t>с. Драгановец, общ. Търговище, обл. Търговище</t>
  </si>
  <si>
    <t>с. Драганово, общ. Бургас, обл. Бургас</t>
  </si>
  <si>
    <t>с. Драганово, общ. Горна Оряховица, обл. Велико Търново</t>
  </si>
  <si>
    <t>с. Драганово, общ. Черноочене, обл. Кърджали</t>
  </si>
  <si>
    <t>с. Драганово, общ. Добрич-селска, обл. Добрич</t>
  </si>
  <si>
    <t>с. Драгановци, общ. Елена, обл. Велико Търново</t>
  </si>
  <si>
    <t>с. Драгановци, общ. Габрово, обл. Габрово</t>
  </si>
  <si>
    <t>с. Драганосковци, общ. Елена, обл. Велико Търново</t>
  </si>
  <si>
    <t>с. Драганци, общ. Карнобат, обл. Бургас</t>
  </si>
  <si>
    <t>с. Драганчетата, общ. Габрово, обл. Габрово</t>
  </si>
  <si>
    <t>с. Драгаш войвода, общ. Никопол, обл. Плевен</t>
  </si>
  <si>
    <t>с. Драгиевци, общ. Габрово, обл. Габрово</t>
  </si>
  <si>
    <t>с. Драгижево, общ. Лясковец, обл. Велико Търново</t>
  </si>
  <si>
    <t>с. Драгийци, общ. Елена, обл. Велико Търново</t>
  </si>
  <si>
    <t>с. Драгиново, общ. Велинград, обл. Пазарджик</t>
  </si>
  <si>
    <t>с. Драгичево, общ. Перник, обл. Перник</t>
  </si>
  <si>
    <t>с. Драгневци, общ. Елена, обл. Велико Търново</t>
  </si>
  <si>
    <t>с. Драгневци, общ. Трявна, обл. Габрово</t>
  </si>
  <si>
    <t>с. Драговищица, общ. Кюстендил, обл. Кюстендил</t>
  </si>
  <si>
    <t>с. Драговищица, общ. Костинброд, обл. София (област)</t>
  </si>
  <si>
    <t>с. Драгово, общ. Карнобат, обл. Бургас</t>
  </si>
  <si>
    <t>с. Драгодан, общ. Кочериново, обл. Кюстендил</t>
  </si>
  <si>
    <t>с. Драгоданово, общ. Сливен, обл. Сливен</t>
  </si>
  <si>
    <t>с. Драгоево, общ. Велики Преслав, обл. Шумен</t>
  </si>
  <si>
    <t>с. Драгоил, общ. Драгоман, обл. София (област)</t>
  </si>
  <si>
    <t>с. Драгоица, общ. Ябланица, обл. Ловеч</t>
  </si>
  <si>
    <t>с. Драгойново, общ. Първомай, обл. Пловдив</t>
  </si>
  <si>
    <t>с. Драгойчинци, общ. Трекляно, обл. Кюстендил</t>
  </si>
  <si>
    <t>гр. Драгоман, общ. Драгоман, обл. София (област)</t>
  </si>
  <si>
    <t>с. Драгомани, общ. Габрово, обл. Габрово</t>
  </si>
  <si>
    <t>с. Драгомир, общ. Съединение, обл. Пловдив</t>
  </si>
  <si>
    <t>с. Драгомирово, общ. Свищов, обл. Велико Търново</t>
  </si>
  <si>
    <t>с. Драгомирово, общ. Радомир, обл. Перник</t>
  </si>
  <si>
    <t>с. Драгор, общ. Пазарджик, обл. Пазарджик</t>
  </si>
  <si>
    <t>с. Драгостин, общ. Гоце Делчев, обл. Благоевград</t>
  </si>
  <si>
    <t>с. Драготинци, общ. Сливница, обл. София (област)</t>
  </si>
  <si>
    <t>с. Драгуш, общ. Петрич, обл. Благоевград</t>
  </si>
  <si>
    <t>с. Драгушиново, общ. Самоков, обл. София (област)</t>
  </si>
  <si>
    <t>с. Дражево, общ. Тунджа, обл. Ямбол</t>
  </si>
  <si>
    <t>с. Дражинци, общ. Ружинци, обл. Видин</t>
  </si>
  <si>
    <t>с. Драка, общ. Средец, обл. Бургас</t>
  </si>
  <si>
    <t>с. Драката, общ. Струмяни, обл. Благоевград</t>
  </si>
  <si>
    <t>с. Дралфа, общ. Търговище, обл. Търговище</t>
  </si>
  <si>
    <t>с. Драма, общ. Тунджа, обл. Ямбол</t>
  </si>
  <si>
    <t>с. Дрангово, общ. Петрич, обл. Благоевград</t>
  </si>
  <si>
    <t>с. Дрангово, общ. Кирково, обл. Кърджали</t>
  </si>
  <si>
    <t>с. Дрангово, общ. Брезово, обл. Пловдив</t>
  </si>
  <si>
    <t>с. Драндарите, общ. Трявна, обл. Габрово</t>
  </si>
  <si>
    <t>с. Драчево, общ. Средец, обл. Бургас</t>
  </si>
  <si>
    <t>с. Драшан, общ. Бяла Слатина, обл. Враца</t>
  </si>
  <si>
    <t>с. Драшкова поляна, общ. Априлци, обл. Ловеч</t>
  </si>
  <si>
    <t>с. Дреатин, общ. Драгоман, обл. София (област)</t>
  </si>
  <si>
    <t>с. Дрен, общ. Радомир, обл. Перник</t>
  </si>
  <si>
    <t>с. Дренково, общ. Благоевград, обл. Благоевград</t>
  </si>
  <si>
    <t>с. Дренов, общ. Ловеч, обл. Ловеч</t>
  </si>
  <si>
    <t>с. Дреновец, общ. Ружинци, обл. Видин</t>
  </si>
  <si>
    <t>с. Дреновица, общ. Петрич, обл. Благоевград</t>
  </si>
  <si>
    <t>с. Дреново, общ. Петрич, обл. Благоевград</t>
  </si>
  <si>
    <t>с. Дреново, общ. Костинброд, обл. София (област)</t>
  </si>
  <si>
    <t>с. Дрента, общ. Елена, обл. Велико Търново</t>
  </si>
  <si>
    <t>с. Дренци, общ. Венец, обл. Шумен</t>
  </si>
  <si>
    <t>с. Дриново, общ. Попово, обл. Търговище</t>
  </si>
  <si>
    <t>с. Дрипчево, общ. Харманли, обл. Хасково</t>
  </si>
  <si>
    <t>с. Дропла, общ. Руен, обл. Бургас</t>
  </si>
  <si>
    <t>с. Дропла, общ. Балчик, обл. Добрич</t>
  </si>
  <si>
    <t>с. Дружба, общ. Видин, обл. Видин</t>
  </si>
  <si>
    <t>с. Дружево, общ. Своге, обл. София (област)</t>
  </si>
  <si>
    <t>с. Дружинци, общ. Кирково, обл. Кърджали</t>
  </si>
  <si>
    <t>с. Друмево, общ. Шумен, обл. Шумен</t>
  </si>
  <si>
    <t>с. Друмохар, общ. Невестино, обл. Кюстендил</t>
  </si>
  <si>
    <t>с. Друмче, общ. Момчилград, обл. Кърджали</t>
  </si>
  <si>
    <t>с. Дръмша, общ. Костинброд, обл. София (област)</t>
  </si>
  <si>
    <t>с. Дръндар, общ. Суворово, обл. Варна</t>
  </si>
  <si>
    <t>с. Дрянка, общ. Баните, обл. Смолян</t>
  </si>
  <si>
    <t>с. Дрянковец, общ. Айтос, обл. Бургас</t>
  </si>
  <si>
    <t>с. Дрянова глава, общ. Кирково, обл. Кърджали</t>
  </si>
  <si>
    <t>с. Дряновец, общ. Разград, обл. Разград</t>
  </si>
  <si>
    <t>с. Дряновец, общ. Бяла, обл. Русе</t>
  </si>
  <si>
    <t>с. Дряновец, общ. Чепеларе, обл. Смолян</t>
  </si>
  <si>
    <t>с. Дряновец, общ. Добрич-селска, обл. Добрич</t>
  </si>
  <si>
    <t>гр. Дряново, общ. Дряново, обл. Габрово</t>
  </si>
  <si>
    <t>с. Дряново, общ. Лъки, обл. Пловдив</t>
  </si>
  <si>
    <t>с. Дряново, общ. Симеоновград, обл. Хасково</t>
  </si>
  <si>
    <t>с. Дряново, общ. Тунджа, обл. Ямбол</t>
  </si>
  <si>
    <t>с. Дрянска, общ. Троян, обл. Ловеч</t>
  </si>
  <si>
    <t>с. Дрянът, общ. Севлиево, обл. Габрово</t>
  </si>
  <si>
    <t>с. Дуванлии, общ. Калояново, обл. Пловдив</t>
  </si>
  <si>
    <t>с. Капитан Петко войвода, общ. Тополовград, обл. Хасково</t>
  </si>
  <si>
    <t>с. Дуковци, общ. Елена, обл. Велико Търново</t>
  </si>
  <si>
    <t>гр. Дулово, общ. Дулово, обл. Силистра</t>
  </si>
  <si>
    <t>с. Дунавец, общ. Тутракан, обл. Силистра</t>
  </si>
  <si>
    <t>с. Дунавци, общ. Велико Търново, обл. Велико Търново</t>
  </si>
  <si>
    <t>гр. Дунавци, общ. Видин, обл. Видин</t>
  </si>
  <si>
    <t>с. Дунавци, общ. Казанлък, обл. Стара Загора</t>
  </si>
  <si>
    <t>с. Дунево, общ. Смолян, обл. Смолян</t>
  </si>
  <si>
    <t>с. Бели Лом, общ. Лозница, обл. Разград</t>
  </si>
  <si>
    <t>с. Дуранкулак, общ. Шабла, обл. Добрич</t>
  </si>
  <si>
    <t>с. Лудогорци, общ. Исперих, обл. Разград</t>
  </si>
  <si>
    <t>с. Дуровци, общ. Златарица, обл. Велико Търново</t>
  </si>
  <si>
    <t>с. Дурча, общ. Дряново, обл. Габрово</t>
  </si>
  <si>
    <t>с. Духовец, общ. Исперих, обл. Разград</t>
  </si>
  <si>
    <t>с. Душанци, общ. Пирдоп, обл. София (област)</t>
  </si>
  <si>
    <t>с. Душево, общ. Севлиево, обл. Габрово</t>
  </si>
  <si>
    <t>с. Душевски колиби, общ. Севлиево, обл. Габрово</t>
  </si>
  <si>
    <t>с. Душинково, общ. Джебел, обл. Кърджали</t>
  </si>
  <si>
    <t>с. Душинци, общ. Брезник, обл. Перник</t>
  </si>
  <si>
    <t>с. Душка, общ. Черноочене, обл. Кърджали</t>
  </si>
  <si>
    <t>с. Дъбен, общ. Луковит, обл. Ловеч</t>
  </si>
  <si>
    <t>с. Дъбене, общ. Карлово, обл. Пловдив</t>
  </si>
  <si>
    <t>с. Дъбник, общ. Поморие, обл. Бургас</t>
  </si>
  <si>
    <t>с. Дъбница, общ. Гърмен, обл. Благоевград</t>
  </si>
  <si>
    <t>с. Дъбова, общ. Котел, обл. Сливен</t>
  </si>
  <si>
    <t>с. Дъбова, общ. Рудозем, обл. Смолян</t>
  </si>
  <si>
    <t>с. Дъбова махала, общ. Брусарци, обл. Монтана</t>
  </si>
  <si>
    <t>с. Дъбован, общ. Гулянци, обл. Плевен</t>
  </si>
  <si>
    <t>с. Дъбовец, общ. Любимец, обл. Хасково</t>
  </si>
  <si>
    <t>с. Долна Дъбева, общ. Велинград, обл. Пазарджик</t>
  </si>
  <si>
    <t>с. Дъбовик, общ. Генерал Тошево, обл. Добрич</t>
  </si>
  <si>
    <t>с. Дъбово, общ. Мъглиж, обл. Стара Загора</t>
  </si>
  <si>
    <t>с. Дъбово, общ. Болярово, обл. Ямбол</t>
  </si>
  <si>
    <t>с. Дъбрава, общ. Благоевград, обл. Благоевград</t>
  </si>
  <si>
    <t>с. Дъбрава, общ. Ловеч, обл. Ловеч</t>
  </si>
  <si>
    <t>с. Дъбрава, общ. Балчик, обл. Добрич</t>
  </si>
  <si>
    <t>с. Дъбравата, общ. Ябланица, обл. Ловеч</t>
  </si>
  <si>
    <t>с. Дъбравино, общ. Аврен, обл. Варна</t>
  </si>
  <si>
    <t>с. Дъбравите, общ. Белово, обл. Пазарджик</t>
  </si>
  <si>
    <t>с. Дъбравица, общ. Антоново, обл. Търговище</t>
  </si>
  <si>
    <t>с. Дъбравка, общ. Белоградчик, обл. Видин</t>
  </si>
  <si>
    <t>с. Дъждино, общ. Кърджали, обл. Кърджали</t>
  </si>
  <si>
    <t>с. Дъждовник, общ. Крумовград, обл. Кърджали</t>
  </si>
  <si>
    <t>с. Дъждовница, общ. Кърджали, обл. Кърджали</t>
  </si>
  <si>
    <t>с. Дълбок дол, общ. Троян, обл. Ловеч</t>
  </si>
  <si>
    <t>с. Дълбоки, общ. Стара Загора, обл. Стара Загора</t>
  </si>
  <si>
    <t>с. Дълбок извор, общ. Първомай, обл. Пловдив</t>
  </si>
  <si>
    <t>с. Дълга ливада, общ. Тетевен, обл. Ловеч</t>
  </si>
  <si>
    <t>с. Дълга лука, общ. Трън, обл. Перник</t>
  </si>
  <si>
    <t>с. Дългач, общ. Търговище, обл. Търговище</t>
  </si>
  <si>
    <t>с. Дълги дел, общ. Георги Дамяново, обл. Монтана</t>
  </si>
  <si>
    <t>с. Дълги припек, общ. Златарица, обл. Велико Търново</t>
  </si>
  <si>
    <t>с. Дългоделци, общ. Якимово, обл. Монтана</t>
  </si>
  <si>
    <t>гр. Дългопол, общ. Дългопол, обл. Варна</t>
  </si>
  <si>
    <t>с. Дълго поле, общ. Димово, обл. Видин</t>
  </si>
  <si>
    <t>с. Дълго поле, общ. Калояново, обл. Пловдив</t>
  </si>
  <si>
    <t>с. Дънгово, общ. Кърджали, обл. Кърджали</t>
  </si>
  <si>
    <t>с. Дървари, общ. Трявна, обл. Габрово</t>
  </si>
  <si>
    <t>с. Държава, общ. Чирпан, обл. Стара Загора</t>
  </si>
  <si>
    <t>с. Държавен, общ. Мъглиж, обл. Стара Загора</t>
  </si>
  <si>
    <t>с. Държаница, общ. Димово, обл. Видин</t>
  </si>
  <si>
    <t>с. Дърлевци, общ. Елена, обл. Велико Търново</t>
  </si>
  <si>
    <t>с. Дърманци, общ. Мездра, обл. Враца</t>
  </si>
  <si>
    <t>с. Дъскарите, общ. Трявна, обл. Габрово</t>
  </si>
  <si>
    <t>с. Дъскот, общ. Павликени, обл. Велико Търново</t>
  </si>
  <si>
    <t>с. Дъскотна, общ. Руен, обл. Бургас</t>
  </si>
  <si>
    <t>с. Дюлево, общ. Средец, обл. Бургас</t>
  </si>
  <si>
    <t>с. Дюлево, общ. Стрелча, обл. Пазарджик</t>
  </si>
  <si>
    <t>с. Дюлино, общ. Бяла, обл. Варна</t>
  </si>
  <si>
    <t>с. Дюлица, общ. Кирково, обл. Кърджали</t>
  </si>
  <si>
    <t>с. Дюля, общ. Руен, обл. Бургас</t>
  </si>
  <si>
    <t>с. Дядово, общ. Нова Загора, обл. Сливен</t>
  </si>
  <si>
    <t>с. Дядовско, общ. Черноочене, обл. Кърджали</t>
  </si>
  <si>
    <t>с. Дядовци, общ. Ардино, обл. Кърджали</t>
  </si>
  <si>
    <t>с. Дяково, общ. Дупница, обл. Кюстендил</t>
  </si>
  <si>
    <t>с. Дялък, общ. Севлиево, обл. Габрово</t>
  </si>
  <si>
    <t>с. Дянково, общ. Разград, обл. Разград</t>
  </si>
  <si>
    <t>с. Друган, общ. Радомир, обл. Перник</t>
  </si>
  <si>
    <t>с. Думници, общ. Габрово, обл. Габрово</t>
  </si>
  <si>
    <t>с. Дедино, общ. Ардино, обл. Кърджали</t>
  </si>
  <si>
    <t>с. Долна Василица, общ. Костенец, обл. София (област)</t>
  </si>
  <si>
    <t>с. Драгомъж, общ. Исперих, обл. Разград</t>
  </si>
  <si>
    <t>с. Дисевица, общ. Плевен, обл. Плевен</t>
  </si>
  <si>
    <t>с. Долно Големанци, общ. Хасково, обл. Хасково</t>
  </si>
  <si>
    <t>с. Дуня, общ. Неделино, обл. Смолян</t>
  </si>
  <si>
    <t>с. Девинци, общ. Момчилград, обл. Кърджали</t>
  </si>
  <si>
    <t>с. Евлогиево, общ. Никопол, обл. Плевен</t>
  </si>
  <si>
    <t>с. Евренозово, общ. Малко Търново, обл. Бургас</t>
  </si>
  <si>
    <t>с. Егрек, общ. Крумовград, обл. Кърджали</t>
  </si>
  <si>
    <t>с. Егълница, общ. Ковачевци, обл. Перник</t>
  </si>
  <si>
    <t>с. Единаковци, общ. Хитрино, обл. Шумен</t>
  </si>
  <si>
    <t>с. Едрево, общ. Николаево, обл. Стара Загора</t>
  </si>
  <si>
    <t>с. Ездимирци, общ. Трън, обл. Перник</t>
  </si>
  <si>
    <t>с. Езерец, общ. Кресна, обл. Благоевград</t>
  </si>
  <si>
    <t>с. Езерец, общ. Шабла, обл. Добрич</t>
  </si>
  <si>
    <t>с. Езеро, общ. Нова Загора, обл. Сливен</t>
  </si>
  <si>
    <t>с. Езерово, общ. Белослав, обл. Варна</t>
  </si>
  <si>
    <t>с. Езерово, общ. Първомай, обл. Пловдив</t>
  </si>
  <si>
    <t>с. Езерче, общ. Цар Калоян, обл. Разград</t>
  </si>
  <si>
    <t>с. Екзарх Антимово, общ. Карнобат, обл. Бургас</t>
  </si>
  <si>
    <t>с. Екзарх Йосиф, общ. Борово, обл. Русе</t>
  </si>
  <si>
    <t>гр. Елена, общ. Елена, обл. Велико Търново</t>
  </si>
  <si>
    <t>с. Елена, общ. Хасково, обл. Хасково</t>
  </si>
  <si>
    <t>с. Еленино, общ. Стара Загора, обл. Стара Загора</t>
  </si>
  <si>
    <t>с. Еленов дол, общ. Своге, обл. София (област)</t>
  </si>
  <si>
    <t>с. Еленово, общ. Благоевград, обл. Благоевград</t>
  </si>
  <si>
    <t>с. Еленово, общ. Нова Загора, обл. Сливен</t>
  </si>
  <si>
    <t>с. Еленово, общ. Попово, обл. Търговище</t>
  </si>
  <si>
    <t>с. Еленска, общ. Смолян, обл. Смолян</t>
  </si>
  <si>
    <t>с. Еленците, общ. Дряново, обл. Габрово</t>
  </si>
  <si>
    <t>с. Елешница, общ. Разлог, обл. Благоевград</t>
  </si>
  <si>
    <t>гр. Елин Пелин, общ. Елин Пелин, обл. София (област)</t>
  </si>
  <si>
    <t>с. Елисейна, общ. Мездра, обл. Враца</t>
  </si>
  <si>
    <t>с. Еловдол, общ. Земен, обл. Перник</t>
  </si>
  <si>
    <t>с. Елов дол, общ. Ботевград, обл. София (област)</t>
  </si>
  <si>
    <t>с. Еловица, общ. Георги Дамяново, обл. Монтана</t>
  </si>
  <si>
    <t>с. Еловица, общ. Трън, обл. Перник</t>
  </si>
  <si>
    <t>с. Елховец, общ. Рудозем, обл. Смолян</t>
  </si>
  <si>
    <t>с. Елхово, общ. Стара Загора, обл. Стара Загора</t>
  </si>
  <si>
    <t>гр. Елхово, общ. Елхово, обл. Ямбол</t>
  </si>
  <si>
    <t>с. Елшица, общ. Панагюрище, обл. Пазарджик</t>
  </si>
  <si>
    <t>с. Ельово, общ. Смолян, обл. Смолян</t>
  </si>
  <si>
    <t>с. Емен, общ. Велико Търново, обл. Велико Търново</t>
  </si>
  <si>
    <t>с. Белодол, общ. Поморие, обл. Бургас</t>
  </si>
  <si>
    <t>с. Емона, общ. Несебър, обл. Бургас</t>
  </si>
  <si>
    <t>с. Енево, общ. Добрич-селска, обл. Добрич</t>
  </si>
  <si>
    <t>с. Енево, общ. Нови пазар, обл. Шумен</t>
  </si>
  <si>
    <t>с. Енев рът, общ. Севлиево, обл. Габрово</t>
  </si>
  <si>
    <t>с. Енина, общ. Казанлък, обл. Стара Загора</t>
  </si>
  <si>
    <t>с. Еница, общ. Кнежа, обл. Плевен</t>
  </si>
  <si>
    <t>с. Енчец, общ. Кърджали, обл. Кърджали</t>
  </si>
  <si>
    <t>с. Енчовци, общ. Трявна, обл. Габрово</t>
  </si>
  <si>
    <t>с. Еньовче, общ. Ардино, обл. Кърджали</t>
  </si>
  <si>
    <t>с. Ерден, общ. Бойчиновци, обл. Монтана</t>
  </si>
  <si>
    <t>с. Еремия, общ. Невестино, обл. Кюстендил</t>
  </si>
  <si>
    <t>с. Ерма река, общ. Златоград, обл. Смолян</t>
  </si>
  <si>
    <t>с. Еровете, общ. Кирково, обл. Кърджали</t>
  </si>
  <si>
    <t>с. Ерул, общ. Трън, обл. Перник</t>
  </si>
  <si>
    <t>с. Есен, общ. Сунгурларе, обл. Бургас</t>
  </si>
  <si>
    <t>с. Есеница, общ. Вълчи дол, обл. Варна</t>
  </si>
  <si>
    <t>гр. Етрополе, общ. Етрополе, обл. София (област)</t>
  </si>
  <si>
    <t>с. Ефрейтор Бакалово, общ. Крушари, обл. Добрич</t>
  </si>
  <si>
    <t>с. Ефрем, общ. Маджарово, обл. Хасково</t>
  </si>
  <si>
    <t>с. Езерото, общ. Габрово, обл. Габрово</t>
  </si>
  <si>
    <t>с. Едрино, общ. Крумовград, обл. Кърджали</t>
  </si>
  <si>
    <t>с. Жабляно, общ. Земен, обл. Перник</t>
  </si>
  <si>
    <t>с. Жабокрът, общ. Кюстендил, обл. Кюстендил</t>
  </si>
  <si>
    <t>с. Жегларци, общ. Тервел, обл. Добрич</t>
  </si>
  <si>
    <t>с. Жеглица, общ. Видин, обл. Видин</t>
  </si>
  <si>
    <t>с. Жедна, общ. Радомир, обл. Перник</t>
  </si>
  <si>
    <t>с. Железари, общ. Ивайловград, обл. Хасково</t>
  </si>
  <si>
    <t>с. Железари, общ. Омуртаг, обл. Търговище</t>
  </si>
  <si>
    <t>с. Железарци, общ. Стражица, обл. Велико Търново</t>
  </si>
  <si>
    <t>с. Железино, общ. Ивайловград, обл. Хасково</t>
  </si>
  <si>
    <t>с. Железна, общ. Чипровци, обл. Монтана</t>
  </si>
  <si>
    <t>с. Железник, общ. Карнобат, обл. Бургас</t>
  </si>
  <si>
    <t>с. Железник, общ. Черноочене, обл. Кърджали</t>
  </si>
  <si>
    <t>с. Железница, общ. Симитли, обл. Благоевград</t>
  </si>
  <si>
    <t>с. Железница, общ. Столична, обл. София (столица)</t>
  </si>
  <si>
    <t>с. Желен, общ. Своге, обл. София (област)</t>
  </si>
  <si>
    <t>с. Желъд, общ. Смядово, обл. Шумен</t>
  </si>
  <si>
    <t>с. Желъдово, общ. Джебел, обл. Кърджали</t>
  </si>
  <si>
    <t>с. Желю войвода, общ. Сливен, обл. Сливен</t>
  </si>
  <si>
    <t>с. Желява, общ. Столична, обл. София (столица)</t>
  </si>
  <si>
    <t>с. Желязковец, общ. Самуил, обл. Разград</t>
  </si>
  <si>
    <t>с. Момина църква, общ. Средец, обл. Бургас</t>
  </si>
  <si>
    <t>с. Желязно, общ. Марица, обл. Пловдив</t>
  </si>
  <si>
    <t>с. Желязово, общ. Камено, обл. Бургас</t>
  </si>
  <si>
    <t>с. Женда, общ. Черноочене, обл. Кърджали</t>
  </si>
  <si>
    <t>с. Жеравино, общ. Кюстендил, обл. Кюстендил</t>
  </si>
  <si>
    <t>с. Жеравица, общ. Троян, обл. Ловеч</t>
  </si>
  <si>
    <t>с. Жеравна, общ. Котел, обл. Сливен</t>
  </si>
  <si>
    <t>с. Жерговец, общ. Гурково, обл. Стара Загора</t>
  </si>
  <si>
    <t>с. Жернов, общ. Никопол, обл. Плевен</t>
  </si>
  <si>
    <t>с. Живко, общ. Габрово, обл. Габрово</t>
  </si>
  <si>
    <t>с. Живково, общ. Ихтиман, обл. София (област)</t>
  </si>
  <si>
    <t>с. Живково, общ. Хитрино, обл. Шумен</t>
  </si>
  <si>
    <t>с. Жидов дол, общ. Троян, обл. Ловеч</t>
  </si>
  <si>
    <t>с. Жижево, общ. Сатовча, обл. Благоевград</t>
  </si>
  <si>
    <t>с. Жиленци, общ. Кюстендил, обл. Кюстендил</t>
  </si>
  <si>
    <t>с. Жилино, общ. Нови пазар, обл. Шумен</t>
  </si>
  <si>
    <t>с. Жинзифово, общ. Кърджали, обл. Кърджали</t>
  </si>
  <si>
    <t>с. Житарник, общ. Кърджали, обл. Кърджали</t>
  </si>
  <si>
    <t>с. Ветрен, общ. Бургас, обл. Бургас</t>
  </si>
  <si>
    <t>с. Житен, общ. Столична, обл. София (столица)</t>
  </si>
  <si>
    <t>с. Житен, общ. Генерал Тошево, обл. Добрич</t>
  </si>
  <si>
    <t>с. Житница, общ. Провадия, обл. Варна</t>
  </si>
  <si>
    <t>с. Житница, общ. Черноочене, обл. Кърджали</t>
  </si>
  <si>
    <t>с. Житница, общ. Калояново, обл. Пловдив</t>
  </si>
  <si>
    <t>с. Житница, общ. Добрич-селска, обл. Добрич</t>
  </si>
  <si>
    <t>с. Житосвят, общ. Карнобат, обл. Бургас</t>
  </si>
  <si>
    <t>с. Жребево, общ. Девин, обл. Смолян</t>
  </si>
  <si>
    <t>с. Жребино, общ. Елхово, обл. Ямбол</t>
  </si>
  <si>
    <t>с. Жребичко, общ. Брацигово, обл. Пазарджик</t>
  </si>
  <si>
    <t>с. Жълт бряг, общ. Твърдица, обл. Сливен</t>
  </si>
  <si>
    <t>с. Жълтеш, общ. Габрово, обл. Габрово</t>
  </si>
  <si>
    <t>с. Жълти бряг, общ. Стамболово, обл. Хасково</t>
  </si>
  <si>
    <t>с. Жълти рид, общ. Джебел, обл. Кърджали</t>
  </si>
  <si>
    <t>с. Жълт камък, общ. Асеновград, обл. Пловдив</t>
  </si>
  <si>
    <t>с. Жълтопоп, общ. Гурково, обл. Стара Загора</t>
  </si>
  <si>
    <t>с. Жълтуша, общ. Ардино, обл. Кърджали</t>
  </si>
  <si>
    <t>с. Жълтика, общ. Джебел, обл. Кърджали</t>
  </si>
  <si>
    <t>с. Житуша, общ. Радомир, обл. Перник</t>
  </si>
  <si>
    <t>с. Забел, общ. Трън, обл. Перник</t>
  </si>
  <si>
    <t>с. Заберново, общ. Малко Търново, обл. Бургас</t>
  </si>
  <si>
    <t>с. Забърдо, общ. Чепеларе, обл. Смолян</t>
  </si>
  <si>
    <t>с. Завала, общ. Брезник, обл. Перник</t>
  </si>
  <si>
    <t>с. Завет, общ. Сунгурларе, обл. Бургас</t>
  </si>
  <si>
    <t>гр. Завет, общ. Завет, обл. Разград</t>
  </si>
  <si>
    <t>с. Заветно, общ. Попово, обл. Търговище</t>
  </si>
  <si>
    <t>с. Завидовци, общ. Своге, обл. София (област)</t>
  </si>
  <si>
    <t>с. Завой, общ. Тунджа, обл. Ямбол</t>
  </si>
  <si>
    <t>с. Завоя, общ. Кирково, обл. Кърджали</t>
  </si>
  <si>
    <t>с. Загоре, общ. Стара Загора, обл. Стара Загора</t>
  </si>
  <si>
    <t>с. Загориче, общ. Каолиново, обл. Шумен</t>
  </si>
  <si>
    <t>с. Загорски, общ. Кирково, обл. Кърджали</t>
  </si>
  <si>
    <t>с. Загорско, общ. Момчилград, обл. Кърджали</t>
  </si>
  <si>
    <t>с. Загорци, общ. Средец, обл. Бургас</t>
  </si>
  <si>
    <t>с. Загорци, общ. Нова Загора, обл. Сливен</t>
  </si>
  <si>
    <t>с. Загорци, общ. Крушари, обл. Добрич</t>
  </si>
  <si>
    <t>с. Загражден, общ. Гулянци, обл. Плевен</t>
  </si>
  <si>
    <t>с. Загражден, общ. Баните, обл. Смолян</t>
  </si>
  <si>
    <t>с. Задруга, общ. Кубрат, обл. Разград</t>
  </si>
  <si>
    <t>с. Заевите, общ. Смолян, обл. Смолян</t>
  </si>
  <si>
    <t>с. Заимчево, общ. Руен, обл. Бургас</t>
  </si>
  <si>
    <t>с. Зайчар, общ. Руен, обл. Бургас</t>
  </si>
  <si>
    <t>с. Зайчари, общ. Сливен, обл. Сливен</t>
  </si>
  <si>
    <t>с. Зайчино, общ. Кърджали, обл. Кърджали</t>
  </si>
  <si>
    <t>с. Зайчино ореше, общ. Нови пазар, обл. Шумен</t>
  </si>
  <si>
    <t>с. Замфир, общ. Лом, обл. Монтана</t>
  </si>
  <si>
    <t>с. Замфирово, общ. Берковица, обл. Монтана</t>
  </si>
  <si>
    <t>с. Занога, общ. Петрич, обл. Благоевград</t>
  </si>
  <si>
    <t>с. Заноге, общ. Своге, обл. София (област)</t>
  </si>
  <si>
    <t>с. Зараево, общ. Попово, обл. Търговище</t>
  </si>
  <si>
    <t>с. Зарник, общ. Кайнарджа, обл. Силистра</t>
  </si>
  <si>
    <t>с. Заселе, общ. Своге, обл. София (област)</t>
  </si>
  <si>
    <t>с. Засмяно, общ. Аксаково, обл. Варна</t>
  </si>
  <si>
    <t>с. Зафирово, общ. Главиница, обл. Силистра</t>
  </si>
  <si>
    <t>с. Могилино, общ. Две могили, обл. Русе</t>
  </si>
  <si>
    <t>с. Захари Стояново, общ. Шабла, обл. Добрич</t>
  </si>
  <si>
    <t>с. Захари Стояново, общ. Попово, обл. Търговище</t>
  </si>
  <si>
    <t>с. Зая, общ. Дряново, обл. Габрово</t>
  </si>
  <si>
    <t>с. Звегор, общ. Хитрино, обл. Шумен</t>
  </si>
  <si>
    <t>с. Звезда, общ. Руен, обл. Бургас</t>
  </si>
  <si>
    <t>с. Звезда, общ. Попово, обл. Търговище</t>
  </si>
  <si>
    <t>с. Звездел, общ. Момчилград, обл. Кърджали</t>
  </si>
  <si>
    <t>с. Звезделина, общ. Кърджали, обл. Кърджали</t>
  </si>
  <si>
    <t>с. Звезден, общ. Кърджали, обл. Кърджали</t>
  </si>
  <si>
    <t>с. Звездец, общ. Малко Търново, обл. Бургас</t>
  </si>
  <si>
    <t>с. Звездица, общ. Варна, обл. Варна</t>
  </si>
  <si>
    <t>с. Звенимир, общ. Главиница, обл. Силистра</t>
  </si>
  <si>
    <t>с. Зверино, общ. Мездра, обл. Враца</t>
  </si>
  <si>
    <t>с. Звиница, общ. Кърджали, обл. Кърджали</t>
  </si>
  <si>
    <t>с. Звънарка, общ. Крумовград, обл. Кърджали</t>
  </si>
  <si>
    <t>с. Звънарци, общ. Кубрат, обл. Разград</t>
  </si>
  <si>
    <t>с. Звънец, общ. Вълчи дол, обл. Варна</t>
  </si>
  <si>
    <t>с. Звъника, общ. Кърджали, обл. Кърджали</t>
  </si>
  <si>
    <t>с. Звъничево, общ. Пазарджик, обл. Пазарджик</t>
  </si>
  <si>
    <t>с. Звънче, общ. Кърджали, обл. Кърджали</t>
  </si>
  <si>
    <t>с. Згалево, общ. Пордим, обл. Плевен</t>
  </si>
  <si>
    <t>с. Згориград, общ. Враца, обл. Враца</t>
  </si>
  <si>
    <t>с. Згурово, общ. Невестино, обл. Кюстендил</t>
  </si>
  <si>
    <t>с. Здравец, общ. Аврен, обл. Варна</t>
  </si>
  <si>
    <t>с. Здравец, общ. Самуил, обл. Разград</t>
  </si>
  <si>
    <t>с. Здравец, общ. Търговище, обл. Търговище</t>
  </si>
  <si>
    <t>с. Здравец, общ. Димитровград, обл. Хасково</t>
  </si>
  <si>
    <t>с. Здравковец, общ. Габрово, обл. Габрово</t>
  </si>
  <si>
    <t>с. Здравчец, общ. Кирково, обл. Кърджали</t>
  </si>
  <si>
    <t>с. Зебил, общ. Главиница, обл. Силистра</t>
  </si>
  <si>
    <t>с. Зелена морава, общ. Омуртаг, обл. Търговище</t>
  </si>
  <si>
    <t>с. Зелендол, общ. Благоевград, обл. Благоевград</t>
  </si>
  <si>
    <t>с. Зелениград, общ. Трън, обл. Перник</t>
  </si>
  <si>
    <t>с. Зеленик, общ. Елена, обл. Велико Търново</t>
  </si>
  <si>
    <t>с. Зеленика, общ. Трявна, обл. Габрово</t>
  </si>
  <si>
    <t>с. Зелениково, общ. Кърджали, обл. Кърджали</t>
  </si>
  <si>
    <t>с. Зелениково, общ. Брезово, обл. Пловдив</t>
  </si>
  <si>
    <t>с. Зелено дърво, общ. Габрово, обл. Габрово</t>
  </si>
  <si>
    <t>гр. Земен, общ. Земен, обл. Перник</t>
  </si>
  <si>
    <t>с. Земенци, общ. Крушари, обл. Добрич</t>
  </si>
  <si>
    <t>с. Землен, общ. Раднево, обл. Стара Загора</t>
  </si>
  <si>
    <t>с. Зетьово, общ. Айтос, обл. Бургас</t>
  </si>
  <si>
    <t>с. Зетьово, общ. Чирпан, обл. Стара Загора</t>
  </si>
  <si>
    <t>с. Зидарово, общ. Созопол, обл. Бургас</t>
  </si>
  <si>
    <t>с. Зидарци, общ. Перник, обл. Перник</t>
  </si>
  <si>
    <t>с. Зимевица, общ. Своге, обл. София (област)</t>
  </si>
  <si>
    <t>с. Зимен, общ. Карнобат, обл. Бургас</t>
  </si>
  <si>
    <t>с. Зимзелен, общ. Кърджали, обл. Кърджали</t>
  </si>
  <si>
    <t>с. Зимница, общ. Мъглиж, обл. Стара Загора</t>
  </si>
  <si>
    <t>с. Зимница, общ. Крушари, обл. Добрич</t>
  </si>
  <si>
    <t>с. Зимница, общ. Стралджа, обл. Ямбол</t>
  </si>
  <si>
    <t>с. Зимовина, общ. Стамболово, обл. Хасково</t>
  </si>
  <si>
    <t>с. Зиморница, общ. Крумовград, обл. Кърджали</t>
  </si>
  <si>
    <t>с. Златар, общ. Велики Преслав, обл. Шумен</t>
  </si>
  <si>
    <t>с. Златари, общ. Тунджа, обл. Ямбол</t>
  </si>
  <si>
    <t>гр. Златарица, общ. Златарица, обл. Велико Търново</t>
  </si>
  <si>
    <t>с. Златевци, общ. Габрово, обл. Габрово</t>
  </si>
  <si>
    <t>с. Злати войвода, общ. Сливен, обл. Сливен</t>
  </si>
  <si>
    <t>с. Златина, общ. Провадия, обл. Варна</t>
  </si>
  <si>
    <t>с. Златиница, общ. Болярово, обл. Ямбол</t>
  </si>
  <si>
    <t>с. Златирът, общ. Гурково, обл. Стара Загора</t>
  </si>
  <si>
    <t>с. Златитрап, общ. Родопи, обл. Пловдив</t>
  </si>
  <si>
    <t>гр. Златица, общ. Златица, обл. София (област)</t>
  </si>
  <si>
    <t>с. Златия, общ. Вълчедръм, обл. Монтана</t>
  </si>
  <si>
    <t>с. Златия, общ. Добрич-селска, обл. Добрич</t>
  </si>
  <si>
    <t>с. Златна ливада, общ. Чирпан, обл. Стара Загора</t>
  </si>
  <si>
    <t>с. Златна нива, общ. Каспичан, обл. Шумен</t>
  </si>
  <si>
    <t>с. Златна Панега, общ. Ябланица, обл. Ловеч</t>
  </si>
  <si>
    <t>с. Златовръх, общ. Асеновград, обл. Пловдив</t>
  </si>
  <si>
    <t>гр. Златоград, общ. Златоград, обл. Смолян</t>
  </si>
  <si>
    <t>с. Златоклас, общ. Дулово, обл. Силистра</t>
  </si>
  <si>
    <t>с. Златолист, общ. Сандански, обл. Благоевград</t>
  </si>
  <si>
    <t>с. Златолист, общ. Крумовград, обл. Кърджали</t>
  </si>
  <si>
    <t>с. Златополе, общ. Димитровград, обл. Хасково</t>
  </si>
  <si>
    <t>с. Златосел, общ. Брезово, обл. Пловдив</t>
  </si>
  <si>
    <t>с. Златоустово, общ. Маджарово, обл. Хасково</t>
  </si>
  <si>
    <t>с. Златуша, общ. Божурище, обл. София (област)</t>
  </si>
  <si>
    <t>с. Злидол, общ. Мездра, обл. Враца</t>
  </si>
  <si>
    <t>с. Злогош, общ. Трекляно, обл. Кюстендил</t>
  </si>
  <si>
    <t>с. Злокучене, общ. Септември, обл. Пазарджик</t>
  </si>
  <si>
    <t>с. Злокучене, общ. Самоков, обл. София (област)</t>
  </si>
  <si>
    <t>с. Змеево, общ. Балчик, обл. Добрич</t>
  </si>
  <si>
    <t>с. Змеица, общ. Доспат, обл. Смолян</t>
  </si>
  <si>
    <t>с. Змейно, общ. Омуртаг, обл. Търговище</t>
  </si>
  <si>
    <t>с. Змейово, общ. Стара Загора, обл. Стара Загора</t>
  </si>
  <si>
    <t>с. Змиево, общ. Смолян, обл. Смолян</t>
  </si>
  <si>
    <t>с. Знаменосец, общ. Раднево, обл. Стара Загора</t>
  </si>
  <si>
    <t>с. Зограф, общ. Генерал Тошево, обл. Добрич</t>
  </si>
  <si>
    <t>с. Зойчене, общ. Петрич, обл. Благоевград</t>
  </si>
  <si>
    <t>с. Зоренишки дол, общ. Тетевен, обл. Ловеч</t>
  </si>
  <si>
    <t>с. Зорница, общ. Аксаково, обл. Варна</t>
  </si>
  <si>
    <t>с. Зорница, общ. Кърджали, обл. Кърджали</t>
  </si>
  <si>
    <t>с. Зорница, общ. Чепеларе, обл. Смолян</t>
  </si>
  <si>
    <t>с. Зорница, общ. Хасково, обл. Хасково</t>
  </si>
  <si>
    <t>с. Зорница, общ. Средец, обл. Бургас</t>
  </si>
  <si>
    <t>с. Зърнево, общ. Тервел, обл. Добрич</t>
  </si>
  <si>
    <t>с. Зарица, общ. Главиница, обл. Силистра</t>
  </si>
  <si>
    <t>с. Звездица, общ. Омуртаг, обл. Търговище</t>
  </si>
  <si>
    <t>с. Здравец, общ. Лъки, обл. Пловдив</t>
  </si>
  <si>
    <t>с. Чучур, общ. Смолян, обл. Смолян</t>
  </si>
  <si>
    <t>с. Ивайло, общ. Пазарджик, обл. Пазарджик</t>
  </si>
  <si>
    <t>гр. Ивайловград, общ. Ивайловград, обл. Хасково</t>
  </si>
  <si>
    <t>с. Иван Вазово, общ. Калояново, обл. Пловдив</t>
  </si>
  <si>
    <t>с. Иван Димов, общ. Трявна, обл. Габрово</t>
  </si>
  <si>
    <t>с. Иванивановци, общ. Елена, обл. Велико Търново</t>
  </si>
  <si>
    <t>с. Иванили, общ. Габрово, обл. Габрово</t>
  </si>
  <si>
    <t>с. Иванковци, общ. Габрово, обл. Габрово</t>
  </si>
  <si>
    <t>с. Иваново, общ. Петрич, обл. Благоевград</t>
  </si>
  <si>
    <t>с. Иваново, общ. Иваново, обл. Русе</t>
  </si>
  <si>
    <t>с. Иваново, общ. Харманли, обл. Хасково</t>
  </si>
  <si>
    <t>с. Иваново, общ. Върбица, обл. Шумен</t>
  </si>
  <si>
    <t>с. Ивановци, общ. Велико Търново, обл. Велико Търново</t>
  </si>
  <si>
    <t>с. Ивановци, общ. Видин, обл. Видин</t>
  </si>
  <si>
    <t>с. Ивановци, общ. Кюстендил, обл. Кюстендил</t>
  </si>
  <si>
    <t>с. Ивански, общ. Шумен, обл. Шумен</t>
  </si>
  <si>
    <t>с. Иванци, общ. Кърджали, обл. Кърджали</t>
  </si>
  <si>
    <t>с. Иванча, общ. Полски Тръмбеш, обл. Велико Търново</t>
  </si>
  <si>
    <t>с. Иванча, общ. Попово, обл. Търговище</t>
  </si>
  <si>
    <t>с. Иван Шишманово, общ. Завет, обл. Разград</t>
  </si>
  <si>
    <t>с. Иваншница, общ. Троян, обл. Ловеч</t>
  </si>
  <si>
    <t>с. Иваняне, общ. Столична, обл. София (столица)</t>
  </si>
  <si>
    <t>с. Иганово, общ. Карлово, обл. Пловдив</t>
  </si>
  <si>
    <t>с. Иглика, общ. Габрово, обл. Габрово</t>
  </si>
  <si>
    <t>с. Иглика, общ. Хитрино, обл. Шумен</t>
  </si>
  <si>
    <t>с. Иглика, общ. Болярово, обл. Ямбол</t>
  </si>
  <si>
    <t>с. Игнатиево, общ. Аксаково, обл. Варна</t>
  </si>
  <si>
    <t>с. Игнатица, общ. Мездра, обл. Враца</t>
  </si>
  <si>
    <t>с. Игнатово, общ. Вълчедръм, обл. Монтана</t>
  </si>
  <si>
    <t>с. Игнатовци, общ. Елена, обл. Велико Търново</t>
  </si>
  <si>
    <t>с. Игнатовци, общ. Дряново, обл. Габрово</t>
  </si>
  <si>
    <t>с. Игралище, общ. Струмяни, обл. Благоевград</t>
  </si>
  <si>
    <t>с. Идилево, общ. Севлиево, обл. Габрово</t>
  </si>
  <si>
    <t>с. Избеглии, общ. Асеновград, обл. Пловдив</t>
  </si>
  <si>
    <t>с. Избул, общ. Нови пазар, обл. Шумен</t>
  </si>
  <si>
    <t>с. Извор, общ. Бургас, обл. Бургас</t>
  </si>
  <si>
    <t>с. Извор, общ. Димово, обл. Видин</t>
  </si>
  <si>
    <t>с. Извор, общ. Радомир, обл. Перник</t>
  </si>
  <si>
    <t>с. Нови извор, общ. Асеновград, обл. Пловдив</t>
  </si>
  <si>
    <t>с. Извор, общ. Родопи, обл. Пловдив</t>
  </si>
  <si>
    <t>с. Извор, общ. Сливница, обл. София (област)</t>
  </si>
  <si>
    <t>с. Изворище, общ. Бургас, обл. Бургас</t>
  </si>
  <si>
    <t>с. Извор махала, общ. Кула, обл. Видин</t>
  </si>
  <si>
    <t>с. Изворник, общ. Вълчи дол, обл. Варна</t>
  </si>
  <si>
    <t>с. Изворово, общ. Чирпан, обл. Стара Загора</t>
  </si>
  <si>
    <t>с. Изворово, общ. Генерал Тошево, обл. Добрич</t>
  </si>
  <si>
    <t>с. Изворово, общ. Антоново, обл. Търговище</t>
  </si>
  <si>
    <t>с. Изворово, общ. Харманли, обл. Хасково</t>
  </si>
  <si>
    <t>с. Изворско, общ. Аксаково, обл. Варна</t>
  </si>
  <si>
    <t>с. Изворче, общ. Ловеч, обл. Ловеч</t>
  </si>
  <si>
    <t>с. Изгрев, общ. Царево, обл. Бургас</t>
  </si>
  <si>
    <t>с. Изгрев, общ. Суворово, обл. Варна</t>
  </si>
  <si>
    <t>с. Изгрев, общ. Левски, обл. Плевен</t>
  </si>
  <si>
    <t>с. Изгрев, общ. Сливен, обл. Сливен</t>
  </si>
  <si>
    <t>с. Изгрев, общ. Неделино, обл. Смолян</t>
  </si>
  <si>
    <t>с. Изгрев, общ. Венец, обл. Шумен</t>
  </si>
  <si>
    <t>с. Изгрев, общ. Елхово, обл. Ямбол</t>
  </si>
  <si>
    <t>с. Източник, общ. Габрово, обл. Габрово</t>
  </si>
  <si>
    <t>с. Илаков рът, общ. Елена, обл. Велико Търново</t>
  </si>
  <si>
    <t>с. Смолево, общ. Якоруда, обл. Благоевград</t>
  </si>
  <si>
    <t>с. Илевци, общ. Велико Търново, обл. Велико Търново</t>
  </si>
  <si>
    <t>с. Илийно, общ. Омуртаг, обл. Търговище</t>
  </si>
  <si>
    <t>с. Илийско, общ. Джебел, обл. Кърджали</t>
  </si>
  <si>
    <t>с. Илинден, общ. Хаджидимово, обл. Благоевград</t>
  </si>
  <si>
    <t>с. Илинден, общ. Мирково, обл. София (област)</t>
  </si>
  <si>
    <t>с. Илинденци, общ. Струмяни, обл. Благоевград</t>
  </si>
  <si>
    <t>с. Илиница, общ. Кърджали, обл. Кърджали</t>
  </si>
  <si>
    <t>с. Илиювци, общ. Елена, обл. Велико Търново</t>
  </si>
  <si>
    <t>с. Илия, общ. Невестино, обл. Кюстендил</t>
  </si>
  <si>
    <t>с. Илия Блъсково, общ. Шумен, обл. Шумен</t>
  </si>
  <si>
    <t>с. Имренчево, общ. Велики Преслав, обл. Шумен</t>
  </si>
  <si>
    <t>с. Индже войвода, общ. Созопол, обл. Бургас</t>
  </si>
  <si>
    <t>с. Генерал Инзово, общ. Тунджа, обл. Ямбол</t>
  </si>
  <si>
    <t>с. Иново, общ. Видин, обл. Видин</t>
  </si>
  <si>
    <t>с. Иречек, общ. Каварна, обл. Добрич</t>
  </si>
  <si>
    <t>с. Иречеково, общ. Стралджа, обл. Ямбол</t>
  </si>
  <si>
    <t>с. Иринеци, общ. Трявна, обл. Габрово</t>
  </si>
  <si>
    <t>с. Ирник, общ. Ситово, обл. Силистра</t>
  </si>
  <si>
    <t>с. Искра, общ. Карнобат, обл. Бургас</t>
  </si>
  <si>
    <t>с. Искра, общ. Дряново, обл. Габрово</t>
  </si>
  <si>
    <t>с. Искра, общ. Първомай, обл. Пловдив</t>
  </si>
  <si>
    <t>с. Искра, общ. Ситово, обл. Силистра</t>
  </si>
  <si>
    <t>с. Искрец, общ. Своге, обл. София (област)</t>
  </si>
  <si>
    <t>с. Искрица, общ. Гълъбово, обл. Стара Загора</t>
  </si>
  <si>
    <t>с. Искър, общ. Вълчи дол, обл. Варна</t>
  </si>
  <si>
    <t>гр. Исперих, общ. Исперих, обл. Разград</t>
  </si>
  <si>
    <t>с. Исперихово, общ. Брацигово, обл. Пазарджик</t>
  </si>
  <si>
    <t>с. Исьовци, общ. Смолян, обл. Смолян</t>
  </si>
  <si>
    <t>гр. Ихтиман, общ. Ихтиман, обл. София (област)</t>
  </si>
  <si>
    <t>с. Ичера, общ. Сливен, обл. Сливен</t>
  </si>
  <si>
    <t>с. Иваново, общ. Рудозем, обл. Смолян</t>
  </si>
  <si>
    <t>с. Изворово, общ. Асеновград, обл. Пловдив</t>
  </si>
  <si>
    <t>с. Искра, общ. Ардино, обл. Кърджали</t>
  </si>
  <si>
    <t>с. Йерусалимово, общ. Любимец, обл. Хасково</t>
  </si>
  <si>
    <t>с. Йоаким Груево, общ. Стамболийски, обл. Пловдив</t>
  </si>
  <si>
    <t>с. Йовково, общ. Генерал Тошево, обл. Добрич</t>
  </si>
  <si>
    <t>с. Йововци, общ. Трявна, обл. Габрово</t>
  </si>
  <si>
    <t>с. Йовчевци, общ. Велико Търново, обл. Велико Търново</t>
  </si>
  <si>
    <t>с. Йоглав, общ. Ловеч, обл. Ловеч</t>
  </si>
  <si>
    <t>с. Йонково, общ. Исперих, обл. Разград</t>
  </si>
  <si>
    <t>с. Йончово, общ. Черноочене, обл. Кърджали</t>
  </si>
  <si>
    <t>с. Елешница, общ. Елин Пелин, обл. София (област)</t>
  </si>
  <si>
    <t>с. Йорданово, общ. Силистра, обл. Силистра</t>
  </si>
  <si>
    <t>с. Светлен, общ. Кирково, обл. Кърджали</t>
  </si>
  <si>
    <t>с. Кабиле, общ. Тунджа, обл. Ямбол</t>
  </si>
  <si>
    <t>гр. Каблешково, общ. Поморие, обл. Бургас</t>
  </si>
  <si>
    <t>с. Каблешково, общ. Черноочене, обл. Кърджали</t>
  </si>
  <si>
    <t>с. Каблешково, общ. Тервел, обл. Добрич</t>
  </si>
  <si>
    <t>гр. Каварна, общ. Каварна, обл. Добрич</t>
  </si>
  <si>
    <t>с. Кавлак, общ. Стражица, обл. Велико Търново</t>
  </si>
  <si>
    <t>с. Кавракирово, общ. Петрич, обл. Благоевград</t>
  </si>
  <si>
    <t>с. Кадиево, общ. Родопи, обл. Пловдив</t>
  </si>
  <si>
    <t>с. Сушица, общ. Симитли, обл. Благоевград</t>
  </si>
  <si>
    <t>с. Кадровица, общ. Невестино, обл. Кюстендил</t>
  </si>
  <si>
    <t>с. Невестино, общ. Кърджали, обл. Кърджали</t>
  </si>
  <si>
    <t>с. Казак, общ. Ивайловград, обл. Хасково</t>
  </si>
  <si>
    <t>с. Казанка, общ. Стара Загора, обл. Стара Загора</t>
  </si>
  <si>
    <t>гр. Казанлък, общ. Казанлък, обл. Стара Загора</t>
  </si>
  <si>
    <t>с. Казаците, общ. Джебел, обл. Кърджали</t>
  </si>
  <si>
    <t>с. Казачево, общ. Ловеч, обл. Ловеч</t>
  </si>
  <si>
    <t>с. Казашка река, общ. Аврен, обл. Варна</t>
  </si>
  <si>
    <t>с. Казашко, общ. Варна, обл. Варна</t>
  </si>
  <si>
    <t>с. Казимир, общ. Силистра, обл. Силистра</t>
  </si>
  <si>
    <t>с. Казичене, общ. Столична, обл. София (столица)</t>
  </si>
  <si>
    <t>с. Кайнарджа, общ. Кайнарджа, обл. Силистра</t>
  </si>
  <si>
    <t>с. Калайджиево, общ. Крумовград, обл. Кърджали</t>
  </si>
  <si>
    <t>с. Калайджии, общ. Златарица, обл. Велико Търново</t>
  </si>
  <si>
    <t>с. Калейца, общ. Троян, обл. Ловеч</t>
  </si>
  <si>
    <t>с. Калековец, общ. Марица, обл. Пловдив</t>
  </si>
  <si>
    <t>с. Кален, общ. Мездра, обл. Враца</t>
  </si>
  <si>
    <t>с. Каленик, общ. Видин, обл. Видин</t>
  </si>
  <si>
    <t>с. Каленик, общ. Угърчин, обл. Ловеч</t>
  </si>
  <si>
    <t>с. Каленовци, общ. Годеч, обл. София (област)</t>
  </si>
  <si>
    <t>с. Калиманци, общ. Сандански, обл. Благоевград</t>
  </si>
  <si>
    <t>с. Калиманци, общ. Суворово, обл. Варна</t>
  </si>
  <si>
    <t>с. Калина, общ. Брегово, обл. Видин</t>
  </si>
  <si>
    <t>с. Калина, общ. Генерал Тошево, обл. Добрич</t>
  </si>
  <si>
    <t>с. Калинка, общ. Кърджали, обл. Кърджали</t>
  </si>
  <si>
    <t>с. Калино, общ. Хитрино, обл. Шумен</t>
  </si>
  <si>
    <t>с. Калитиново, общ. Стара Загора, обл. Стара Загора</t>
  </si>
  <si>
    <t>с. Калище, общ. Ковачевци, обл. Перник</t>
  </si>
  <si>
    <t>с. Калнище, общ. Антоново, обл. Търговище</t>
  </si>
  <si>
    <t>с. Калово, общ. Малко Търново, обл. Бургас</t>
  </si>
  <si>
    <t>с. Каломен, общ. Дряново, обл. Габрово</t>
  </si>
  <si>
    <t>с. Калотина, общ. Драгоман, обл. София (област)</t>
  </si>
  <si>
    <t>с. Калотинци, общ. Земен, обл. Перник</t>
  </si>
  <si>
    <t>гр. Калофер, общ. Карлово, обл. Пловдив</t>
  </si>
  <si>
    <t>с. Калоян, общ. Вълчи дол, обл. Варна</t>
  </si>
  <si>
    <t>с. Калояновец, общ. Стара Загора, обл. Стара Загора</t>
  </si>
  <si>
    <t>с. Калояново, общ. Калояново, обл. Пловдив</t>
  </si>
  <si>
    <t>с. Калояново, общ. Сливен, обл. Сливен</t>
  </si>
  <si>
    <t>с. Калоянци, общ. Кърджали, обл. Кърджали</t>
  </si>
  <si>
    <t>с. Калугерене, общ. Главиница, обл. Силистра</t>
  </si>
  <si>
    <t>с. Калугерово, общ. Лесичово, обл. Пазарджик</t>
  </si>
  <si>
    <t>с. Калугерово, общ. Правец, обл. София (област)</t>
  </si>
  <si>
    <t>с. Калугерово, общ. Симеоновград, обл. Хасково</t>
  </si>
  <si>
    <t>с. Калчево, общ. Тунджа, обл. Ямбол</t>
  </si>
  <si>
    <t>с. Калчевска, общ. Троян, обл. Ловеч</t>
  </si>
  <si>
    <t>с. Калчовци, общ. Габрово, обл. Габрово</t>
  </si>
  <si>
    <t>с. Камбелевци, общ. Драгоман, обл. София (област)</t>
  </si>
  <si>
    <t>с. Камбурово, общ. Омуртаг, обл. Търговище</t>
  </si>
  <si>
    <t>с. Камен, общ. Стражица, обл. Велико Търново</t>
  </si>
  <si>
    <t>с. Камен, общ. Сливен, обл. Сливен</t>
  </si>
  <si>
    <t>с. Камен, общ. Добрич-селска, обл. Добрич</t>
  </si>
  <si>
    <t>с. Камена, общ. Петрич, обл. Благоевград</t>
  </si>
  <si>
    <t>с. Каменар, общ. Поморие, обл. Бургас</t>
  </si>
  <si>
    <t>с. Каменар, общ. Варна, обл. Варна</t>
  </si>
  <si>
    <t>с. Каменар, общ. Лозница, обл. Разград</t>
  </si>
  <si>
    <t>с. Каменари, общ. Елена, обл. Велико Търново</t>
  </si>
  <si>
    <t>с. Каменарци, общ. Кърджали, обл. Кърджали</t>
  </si>
  <si>
    <t>с. Камен бряг, общ. Каварна, обл. Добрич</t>
  </si>
  <si>
    <t>с. Камен връх, общ. Болярово, обл. Ямбол</t>
  </si>
  <si>
    <t>с. Камен дял, общ. Дългопол, обл. Варна</t>
  </si>
  <si>
    <t>с. Каменец, общ. Пордим, обл. Плевен</t>
  </si>
  <si>
    <t>с. Каменец, общ. Стралджа, обл. Ямбол</t>
  </si>
  <si>
    <t>с. Каменик, общ. Бобошево, обл. Кюстендил</t>
  </si>
  <si>
    <t>с. Каменица, общ. Струмяни, обл. Благоевград</t>
  </si>
  <si>
    <t>с. Каменица, общ. Мирково, обл. София (област)</t>
  </si>
  <si>
    <t>с. Каменичка Скакавица, общ. Кюстендил, обл. Кюстендил</t>
  </si>
  <si>
    <t>с. Каменка, общ. Крумовград, обл. Кърджали</t>
  </si>
  <si>
    <t>с. Каменна, общ. Котел, обл. Сливен</t>
  </si>
  <si>
    <t>с. Каменна река, общ. Тополовград, обл. Хасково</t>
  </si>
  <si>
    <t>с. Каменна Рикса, общ. Георги Дамяново, обл. Монтана</t>
  </si>
  <si>
    <t>гр. Камено, общ. Камено, обл. Бургас</t>
  </si>
  <si>
    <t>с. Каменово, общ. Кубрат, обл. Разград</t>
  </si>
  <si>
    <t>с. Каменово, общ. Нова Загора, обл. Сливен</t>
  </si>
  <si>
    <t>с. Камено поле, общ. Роман, обл. Враца</t>
  </si>
  <si>
    <t>с. Каменско, общ. Сунгурларе, обл. Бургас</t>
  </si>
  <si>
    <t>с. Каменци, общ. Кайнарджа, обл. Силистра</t>
  </si>
  <si>
    <t>с. Каменяк, общ. Руен, обл. Бургас</t>
  </si>
  <si>
    <t>с. Каменяк, общ. Хитрино, обл. Шумен</t>
  </si>
  <si>
    <t>с. Каменяне, общ. Джебел, обл. Кърджали</t>
  </si>
  <si>
    <t>с. Камещица, общ. Габрово, обл. Габрово</t>
  </si>
  <si>
    <t>с. Камилски дол, общ. Ивайловград, обл. Хасково</t>
  </si>
  <si>
    <t>с. Камчия, общ. Сунгурларе, обл. Бургас</t>
  </si>
  <si>
    <t>с. Кандилка, общ. Крумовград, обл. Кърджали</t>
  </si>
  <si>
    <t>с. Кандови, общ. Велинград, обл. Пазарджик</t>
  </si>
  <si>
    <t>с. Каниц, общ. Бойница, обл. Видин</t>
  </si>
  <si>
    <t>с. Кантари, общ. Елена, обл. Велико Търново</t>
  </si>
  <si>
    <t>с. Каняк, общ. Черноочене, обл. Кърджали</t>
  </si>
  <si>
    <t>гр. Каолиново, общ. Каолиново, обл. Шумен</t>
  </si>
  <si>
    <t>с. Капатово, общ. Петрич, обл. Благоевград</t>
  </si>
  <si>
    <t>с. Къпиново, общ. Велико Търново, обл. Велико Търново</t>
  </si>
  <si>
    <t>с. Капитан Андреево, общ. Свиленград, обл. Хасково</t>
  </si>
  <si>
    <t>с. Капитан Димитриево, общ. Пещера, обл. Пазарджик</t>
  </si>
  <si>
    <t>с. Капитан Димитрово, общ. Крушари, обл. Добрич</t>
  </si>
  <si>
    <t>с. Капитановци, общ. Видин, обл. Видин</t>
  </si>
  <si>
    <t>с. Капитан Петко, общ. Венец, обл. Шумен</t>
  </si>
  <si>
    <t>с. Капище, общ. Антоново, обл. Търговище</t>
  </si>
  <si>
    <t>с. Карабунар, общ. Септември, обл. Пазарджик</t>
  </si>
  <si>
    <t>с. Каравелово, общ. Карлово, обл. Пловдив</t>
  </si>
  <si>
    <t>с. Каравелово, общ. Никола Козлево, обл. Шумен</t>
  </si>
  <si>
    <t>с. Каравелово, общ. Тунджа, обл. Ямбол</t>
  </si>
  <si>
    <t>с. Каравельово, общ. Руен, обл. Бургас</t>
  </si>
  <si>
    <t>с. Карагеоргиево, общ. Айтос, обл. Бургас</t>
  </si>
  <si>
    <t>с. Караджалово, общ. Първомай, обл. Пловдив</t>
  </si>
  <si>
    <t>с. Караджово, общ. Садово, обл. Пловдив</t>
  </si>
  <si>
    <t>с. Караиванца, общ. Дряново, обл. Габрово</t>
  </si>
  <si>
    <t>с. Караиванци, общ. Елена, обл. Велико Търново</t>
  </si>
  <si>
    <t>с. Караисен, общ. Павликени, обл. Велико Търново</t>
  </si>
  <si>
    <t>с. Карали, общ. Габрово, обл. Габрово</t>
  </si>
  <si>
    <t>с. Караманите, общ. Вълчи дол, обл. Варна</t>
  </si>
  <si>
    <t>с. Караманово, общ. Ценово, обл. Русе</t>
  </si>
  <si>
    <t>с. Караманци, общ. Минерални бани, обл. Хасково</t>
  </si>
  <si>
    <t>с. Кара Михал, общ. Самуил, обл. Разград</t>
  </si>
  <si>
    <t>с. Карамичевци, общ. Севлиево, обл. Габрово</t>
  </si>
  <si>
    <t>с. Карамфил, общ. Момчилград, обл. Кърджали</t>
  </si>
  <si>
    <t>с. Каран Върбовка, общ. Две могили, обл. Русе</t>
  </si>
  <si>
    <t>с. Карандили, общ. Елена, обл. Велико Търново</t>
  </si>
  <si>
    <t>с. Караново, общ. Айтос, обл. Бургас</t>
  </si>
  <si>
    <t>с. Караново, общ. Нова Загора, обл. Сливен</t>
  </si>
  <si>
    <t>с. Каранци, общ. Полски Тръмбеш, обл. Велико Търново</t>
  </si>
  <si>
    <t>с. Карапелит, общ. Добрич-селска, обл. Добрич</t>
  </si>
  <si>
    <t>с. Караполци, общ. Елин Пелин, обл. София (област)</t>
  </si>
  <si>
    <t>с. Караш, общ. Роман, обл. Враца</t>
  </si>
  <si>
    <t>с. Карбинци, общ. Димово, обл. Видин</t>
  </si>
  <si>
    <t>с. Карвуна, общ. Балчик, обл. Добрич</t>
  </si>
  <si>
    <t>с. Кардам, общ. Генерал Тошево, обл. Добрич</t>
  </si>
  <si>
    <t>с. Кардам, общ. Попово, обл. Търговище</t>
  </si>
  <si>
    <t>с. Карлиево, общ. Златица, обл. София (област)</t>
  </si>
  <si>
    <t>гр. Карлово, общ. Карлово, обл. Пловдив</t>
  </si>
  <si>
    <t>с. Карловско, общ. Ивайловград, обл. Хасково</t>
  </si>
  <si>
    <t>с. Карлуково, общ. Луковит, обл. Ловеч</t>
  </si>
  <si>
    <t>гр. Карнобат, общ. Карнобат, обл. Бургас</t>
  </si>
  <si>
    <t>с. Касапско, общ. Мадан, обл. Смолян</t>
  </si>
  <si>
    <t>с. Касилаг, общ. Радомир, обл. Перник</t>
  </si>
  <si>
    <t>с. Каснаково, общ. Димитровград, обл. Хасково</t>
  </si>
  <si>
    <t>гр. Каспичан, общ. Каспичан, обл. Шумен</t>
  </si>
  <si>
    <t>с. Каспичан, общ. Каспичан, обл. Шумен</t>
  </si>
  <si>
    <t>с. Кастел, общ. Севлиево, обл. Габрово</t>
  </si>
  <si>
    <t>с. Катерица, общ. Пордим, обл. Плевен</t>
  </si>
  <si>
    <t>с. Катранджии, общ. Дряново, обл. Габрово</t>
  </si>
  <si>
    <t>с. Катраница, общ. Смолян, обл. Смолян</t>
  </si>
  <si>
    <t>с. Катрище, общ. Кюстендил, обл. Кюстендил</t>
  </si>
  <si>
    <t>с. Катунец, общ. Угърчин, обл. Ловеч</t>
  </si>
  <si>
    <t>с. Катуница, общ. Садово, обл. Пловдив</t>
  </si>
  <si>
    <t>с. Катунище, общ. Котел, обл. Сливен</t>
  </si>
  <si>
    <t>с. Катунци, общ. Сандански, обл. Благоевград</t>
  </si>
  <si>
    <t>с. Кацелово, общ. Две могили, обл. Русе</t>
  </si>
  <si>
    <t>с. Качулка, общ. Крумовград, обл. Кърджали</t>
  </si>
  <si>
    <t>с. Кашенци, общ. Трявна, обл. Габрово</t>
  </si>
  <si>
    <t>с. Кашина, общ. Сандански, обл. Благоевград</t>
  </si>
  <si>
    <t>с. Каялоба, общ. Кирково, обл. Кърджали</t>
  </si>
  <si>
    <t>с. Керека, общ. Дряново, обл. Габрово</t>
  </si>
  <si>
    <t>с. Керените, общ. Трявна, обл. Габрово</t>
  </si>
  <si>
    <t>гр. Кермен, общ. Сливен, обл. Сливен</t>
  </si>
  <si>
    <t>с. Кесарево, общ. Стражица, обл. Велико Търново</t>
  </si>
  <si>
    <t>с. Кестен, общ. Девин, обл. Смолян</t>
  </si>
  <si>
    <t>с. Кестеново, общ. Омуртаг, обл. Търговище</t>
  </si>
  <si>
    <t>с. Киевци, общ. Габрово, обл. Габрово</t>
  </si>
  <si>
    <t>гр. Килифарево, общ. Велико Търново, обл. Велико Търново</t>
  </si>
  <si>
    <t>с. Кипилово, общ. Котел, обл. Сливен</t>
  </si>
  <si>
    <t>с. Кипра, общ. Девня, обл. Варна</t>
  </si>
  <si>
    <t>с. Киревци, общ. Елена, обл. Велико Търново</t>
  </si>
  <si>
    <t>с. Киреево, общ. Макреш, обл. Видин</t>
  </si>
  <si>
    <t>с. Кирилово, общ. Стара Загора, обл. Стара Загора</t>
  </si>
  <si>
    <t>с. Кирилово, общ. Елхово, обл. Ямбол</t>
  </si>
  <si>
    <t>с. Киркова махала, общ. Угърчин, обл. Ловеч</t>
  </si>
  <si>
    <t>с. Кирково, общ. Кирково, обл. Кърджали</t>
  </si>
  <si>
    <t>с. Кирово, общ. Средец, обл. Бургас</t>
  </si>
  <si>
    <t>с. Кирчево, общ. Угърчин, обл. Ловеч</t>
  </si>
  <si>
    <t>с. Киселево, общ. Брусарци, обл. Монтана</t>
  </si>
  <si>
    <t>с. Киселица, общ. Трекляно, обл. Кюстендил</t>
  </si>
  <si>
    <t>с. Киселчово, общ. Смолян, обл. Смолян</t>
  </si>
  <si>
    <t>с. Киселковци, общ. Трявна, обл. Габрово</t>
  </si>
  <si>
    <t>с. Кисийците, общ. Трявна, обл. Габрово</t>
  </si>
  <si>
    <t>с. Кисьовци, общ. Велико Търново, обл. Велико Търново</t>
  </si>
  <si>
    <t>с. Китанчево, общ. Исперих, обл. Разград</t>
  </si>
  <si>
    <t>гр. Китен, общ. Приморско, обл. Бургас</t>
  </si>
  <si>
    <t>с. Китен, общ. Провадия, обл. Варна</t>
  </si>
  <si>
    <t>с. Китино, общ. Антоново, обл. Търговище</t>
  </si>
  <si>
    <t>с. Китка, общ. Руен, обл. Бургас</t>
  </si>
  <si>
    <t>с. Китка, общ. Аврен, обл. Варна</t>
  </si>
  <si>
    <t>с. Китна, общ. Кирково, обл. Кърджали</t>
  </si>
  <si>
    <t>с. Китница, общ. Ардино, обл. Кърджали</t>
  </si>
  <si>
    <t>с. Кичево, общ. Аксаково, обл. Варна</t>
  </si>
  <si>
    <t>с. Киченица, общ. Разград, обл. Разград</t>
  </si>
  <si>
    <t>с. Кладенец, общ. Стамболово, обл. Хасково</t>
  </si>
  <si>
    <t>с. Кладенец, общ. Шумен, обл. Шумен</t>
  </si>
  <si>
    <t>с. Кладенци, общ. Петрич, обл. Благоевград</t>
  </si>
  <si>
    <t>с. Кладенци, общ. Тервел, обл. Добрич</t>
  </si>
  <si>
    <t>с. Кладни дял, общ. Велико Търново, обл. Велико Търново</t>
  </si>
  <si>
    <t>с. Кладница, общ. Перник, обл. Перник</t>
  </si>
  <si>
    <t>с. Кладоруб, общ. Димово, обл. Видин</t>
  </si>
  <si>
    <t>с. Клепало, общ. Струмяни, обл. Благоевград</t>
  </si>
  <si>
    <t>с. Кликач, общ. Карнобат, обл. Бургас</t>
  </si>
  <si>
    <t>с. Климаш, общ. Сунгурларе, обл. Бургас</t>
  </si>
  <si>
    <t>с. Климент, общ. Карлово, обл. Пловдив</t>
  </si>
  <si>
    <t>с. Климент, общ. Каолиново, обл. Шумен</t>
  </si>
  <si>
    <t>с. Климентово, общ. Аксаково, обл. Варна</t>
  </si>
  <si>
    <t>с. Клисура, общ. Благоевград, обл. Благоевград</t>
  </si>
  <si>
    <t>гр. Клисура, общ. Карлово, обл. Пловдив</t>
  </si>
  <si>
    <t>с. Клисура, общ. Столична, обл. София (столица)</t>
  </si>
  <si>
    <t>с. Клисура, общ. Самоков, обл. София (област)</t>
  </si>
  <si>
    <t>с. Клисурица, общ. Монтана, обл. Монтана</t>
  </si>
  <si>
    <t>м. Клисурски манастир, общ. Вършец, обл. Монтана</t>
  </si>
  <si>
    <t>с. Клокотница, общ. Хасково, обл. Хасково</t>
  </si>
  <si>
    <t>с. Клъшка река, общ. Велико Търново, обл. Велико Търново</t>
  </si>
  <si>
    <t>с. Ключ, общ. Петрич, обл. Благоевград</t>
  </si>
  <si>
    <t>с. Кметовци, общ. Габрово, обл. Габрово</t>
  </si>
  <si>
    <t>с. Кметчета, общ. Габрово, обл. Габрово</t>
  </si>
  <si>
    <t>гр. Кнежа, общ. Кнежа, обл. Плевен</t>
  </si>
  <si>
    <t>с. Книжовник, общ. Хасково, обл. Хасково</t>
  </si>
  <si>
    <t>с. Княжева махала, общ. Брусарци, обл. Монтана</t>
  </si>
  <si>
    <t>с. Княжево, общ. Тополовград, обл. Хасково</t>
  </si>
  <si>
    <t>с. Кобилино, общ. Ивайловград, обл. Хасково</t>
  </si>
  <si>
    <t>с. Кобиляк, общ. Бойчиновци, обл. Монтана</t>
  </si>
  <si>
    <t>с. Кобиляне, общ. Кърджали, обл. Кърджали</t>
  </si>
  <si>
    <t>с. Ковач, общ. Раднево, обл. Стара Загора</t>
  </si>
  <si>
    <t>с. Ковачевец, общ. Попово, обл. Търговище</t>
  </si>
  <si>
    <t>с. Ковачевица, общ. Гърмен, обл. Благоевград</t>
  </si>
  <si>
    <t>с. Ковачево, общ. Сандански, обл. Благоевград</t>
  </si>
  <si>
    <t>с. Ковачево, общ. Септември, обл. Пазарджик</t>
  </si>
  <si>
    <t>с. Ковачево, общ. Раднево, обл. Стара Загора</t>
  </si>
  <si>
    <t>с. Ковачевци, общ. Ковачевци, обл. Перник</t>
  </si>
  <si>
    <t>с. Ковачевци, общ. Самоков, обл. София (област)</t>
  </si>
  <si>
    <t>с. Ковачите, общ. Сливен, обл. Сливен</t>
  </si>
  <si>
    <t>с. Ковачица, общ. Лом, обл. Монтана</t>
  </si>
  <si>
    <t>с. Ковил, общ. Крумовград, обл. Кърджали</t>
  </si>
  <si>
    <t>с. Коевци, общ. Сухиндол, обл. Велико Търново</t>
  </si>
  <si>
    <t>с. Коевци, общ. Трявна, обл. Габрово</t>
  </si>
  <si>
    <t>с. Кожари, общ. Борино, обл. Смолян</t>
  </si>
  <si>
    <t>с. Кожинци, общ. Трън, обл. Перник</t>
  </si>
  <si>
    <t>с. Кожлювци, общ. Елена, обл. Велико Търново</t>
  </si>
  <si>
    <t>с. Кожухарци, общ. Крумовград, обл. Кърджали</t>
  </si>
  <si>
    <t>с. Козаново, общ. Асеновград, обл. Пловдив</t>
  </si>
  <si>
    <t>с. Козар Белене, общ. Левски, обл. Плевен</t>
  </si>
  <si>
    <t>с. Козаре, общ. Карнобат, обл. Бургас</t>
  </si>
  <si>
    <t>с. Козаревец, общ. Лясковец, обл. Велико Търново</t>
  </si>
  <si>
    <t>с. Козаревец, общ. Стара Загора, обл. Стара Загора</t>
  </si>
  <si>
    <t>с. Козарево, общ. Тунджа, обл. Ямбол</t>
  </si>
  <si>
    <t>с. Козарка, общ. Неделино, обл. Смолян</t>
  </si>
  <si>
    <t>с. Козарско, общ. Брацигово, обл. Пазарджик</t>
  </si>
  <si>
    <t>с. Козин дол, общ. Сливен, обл. Сливен</t>
  </si>
  <si>
    <t>с. Кози рог, общ. Габрово, обл. Габрово</t>
  </si>
  <si>
    <t>с. Козица, общ. Джебел, обл. Кърджали</t>
  </si>
  <si>
    <t>с. Козица, общ. Попово, обл. Търговище</t>
  </si>
  <si>
    <t>с. Козичино, общ. Поморие, обл. Бургас</t>
  </si>
  <si>
    <t>с. Козлево, общ. Кирково, обл. Кърджали</t>
  </si>
  <si>
    <t>с. Козлец, общ. Хасково, обл. Хасково</t>
  </si>
  <si>
    <t>с. Козловец, общ. Свищов, обл. Велико Търново</t>
  </si>
  <si>
    <t>гр. Козлодуй, общ. Козлодуй, обл. Враца</t>
  </si>
  <si>
    <t>с. Козлодуйци, общ. Добрич-селска, обл. Добрич</t>
  </si>
  <si>
    <t>с. Козма презвитер, общ. Омуртаг, обл. Търговище</t>
  </si>
  <si>
    <t>с. Козница, общ. Несебър, обл. Бургас</t>
  </si>
  <si>
    <t>с. Козяк, общ. Дулово, обл. Силистра</t>
  </si>
  <si>
    <t>с. Козя река, общ. Елена, обл. Велико Търново</t>
  </si>
  <si>
    <t>с. Коиловци, общ. Плевен, обл. Плевен</t>
  </si>
  <si>
    <t>гр. Койнаре, общ. Червен бряг, обл. Плевен</t>
  </si>
  <si>
    <t>с. Койчовци, общ. Трявна, обл. Габрово</t>
  </si>
  <si>
    <t>с. Кокаляне, общ. Столична, обл. София (столица)</t>
  </si>
  <si>
    <t>с. Кокиче, общ. Кърджали, обл. Кърджали</t>
  </si>
  <si>
    <t>с. Кокорово, общ. Смолян, обл. Смолян</t>
  </si>
  <si>
    <t>с. Кокорци, общ. Рудозем, обл. Смолян</t>
  </si>
  <si>
    <t>с. Кокошане, общ. Кърджали, обл. Кърджали</t>
  </si>
  <si>
    <t>с. Колари, общ. Елена, обл. Велико Търново</t>
  </si>
  <si>
    <t>с. Коларово, общ. Петрич, обл. Благоевград</t>
  </si>
  <si>
    <t>с. Коларово, общ. Главиница, обл. Силистра</t>
  </si>
  <si>
    <t>с. Коларово, общ. Раднево, обл. Стара Загора</t>
  </si>
  <si>
    <t>с. Коларово, общ. Харманли, обл. Хасково</t>
  </si>
  <si>
    <t>с. Коларци, общ. Тервел, обл. Добрич</t>
  </si>
  <si>
    <t>с. Колена, общ. Стара Загора, обл. Стара Загора</t>
  </si>
  <si>
    <t>с. Колец, общ. Минерални бани, обл. Хасково</t>
  </si>
  <si>
    <t>с. Колибите, общ. Струмяни, обл. Благоевград</t>
  </si>
  <si>
    <t>с. Колишовци, общ. Габрово, обл. Габрово</t>
  </si>
  <si>
    <t>с. Колобър, общ. Дулово, обл. Силистра</t>
  </si>
  <si>
    <t>с. Колю Ганев, общ. Трявна, обл. Габрово</t>
  </si>
  <si>
    <t>с. Колю Мариново, общ. Братя Даскалови, обл. Стара Загора</t>
  </si>
  <si>
    <t>с. Комарево, общ. Провадия, обл. Варна</t>
  </si>
  <si>
    <t>с. Комарево, общ. Бяла Слатина, обл. Враца</t>
  </si>
  <si>
    <t>с. Комарево, общ. Берковица, обл. Монтана</t>
  </si>
  <si>
    <t>с. Комарево, общ. Долна Митрополия, обл. Плевен</t>
  </si>
  <si>
    <t>с. Комощица, общ. Якимово, обл. Монтана</t>
  </si>
  <si>
    <t>с. Комунари, общ. Дългопол, обл. Варна</t>
  </si>
  <si>
    <t>с. Комунига, общ. Черноочене, обл. Кърджали</t>
  </si>
  <si>
    <t>с. Комщица, общ. Годеч, обл. София (област)</t>
  </si>
  <si>
    <t>с. Конак, общ. Попово, обл. Търговище</t>
  </si>
  <si>
    <t>с. Конаре, общ. Гурково, обл. Стара Загора</t>
  </si>
  <si>
    <t>с. Конаре, общ. Генерал Тошево, обл. Добрич</t>
  </si>
  <si>
    <t>с. Конарско, общ. Якоруда, обл. Благоевград</t>
  </si>
  <si>
    <t>с. Конарското, общ. Трявна, обл. Габрово</t>
  </si>
  <si>
    <t>с. Кондово, общ. Ивайловград, обл. Хасково</t>
  </si>
  <si>
    <t>с. Кондолово, общ. Царево, обл. Бургас</t>
  </si>
  <si>
    <t>с. Кондофрей, общ. Радомир, обл. Перник</t>
  </si>
  <si>
    <t>с. Коневец, общ. Тунджа, обл. Ямбол</t>
  </si>
  <si>
    <t>с. Конево, общ. Кърджали, обл. Кърджали</t>
  </si>
  <si>
    <t>с. Конево, общ. Исперих, обл. Разград</t>
  </si>
  <si>
    <t>с. Конево, общ. Върбица, обл. Шумен</t>
  </si>
  <si>
    <t>с. Конници, общ. Ивайловград, обл. Хасково</t>
  </si>
  <si>
    <t>с. Коноп, общ. Антоново, обл. Търговище</t>
  </si>
  <si>
    <t>с. Константин, общ. Елена, обл. Велико Търново</t>
  </si>
  <si>
    <t>с. Константиновец, общ. Раднево, обл. Стара Загора</t>
  </si>
  <si>
    <t>с. Константиново, общ. Варна, обл. Варна</t>
  </si>
  <si>
    <t>с. Константиново, общ. Симеоновград, обл. Хасково</t>
  </si>
  <si>
    <t>с. Контил, общ. Джебел, обл. Кърджали</t>
  </si>
  <si>
    <t>с. Конуш, общ. Асеновград, обл. Пловдив</t>
  </si>
  <si>
    <t>с. Конуш, общ. Хасково, обл. Хасково</t>
  </si>
  <si>
    <t>с. Конче, общ. Момчилград, обл. Кърджали</t>
  </si>
  <si>
    <t>с. Коньово, общ. Нова Загора, обл. Сливен</t>
  </si>
  <si>
    <t>с. Коняво, общ. Кюстендил, обл. Кюстендил</t>
  </si>
  <si>
    <t>с. Копаница, общ. Радомир, обл. Перник</t>
  </si>
  <si>
    <t>с. Копиловци, общ. Кюстендил, обл. Кюстендил</t>
  </si>
  <si>
    <t>с. Копиловци, общ. Георги Дамяново, обл. Монтана</t>
  </si>
  <si>
    <t>с. Копитник, общ. Черноочене, обл. Кърджали</t>
  </si>
  <si>
    <t>с. Копрец, общ. Търговище, обл. Търговище</t>
  </si>
  <si>
    <t>с. Коприва, общ. Кюстендил, обл. Кюстендил</t>
  </si>
  <si>
    <t>с. Копривец, общ. Бяла, обл. Русе</t>
  </si>
  <si>
    <t>с. Копривлен, общ. Хаджидимово, обл. Благоевград</t>
  </si>
  <si>
    <t>гр. Копривщица, общ. Копривщица, обл. София (област)</t>
  </si>
  <si>
    <t>с. Копринка, общ. Казанлък, обл. Стара Загора</t>
  </si>
  <si>
    <t>с. Копчелиите, общ. Габрово, обл. Габрово</t>
  </si>
  <si>
    <t>с. Корен, общ. Хасково, обл. Хасково</t>
  </si>
  <si>
    <t>с. Кориите, общ. Мадан, обл. Смолян</t>
  </si>
  <si>
    <t>с. Коритата, общ. Рудозем, обл. Смолян</t>
  </si>
  <si>
    <t>с. Коритен, общ. Крушари, обл. Добрич</t>
  </si>
  <si>
    <t>с. Корията, общ. Севлиево, обл. Габрово</t>
  </si>
  <si>
    <t>с. Коркина, общ. Бобов дол, обл. Кюстендил</t>
  </si>
  <si>
    <t>с. Кормянско, общ. Севлиево, обл. Габрово</t>
  </si>
  <si>
    <t>с. Корница, общ. Гоце Делчев, обл. Благоевград</t>
  </si>
  <si>
    <t>с. Кортен, общ. Нова Загора, обл. Сливен</t>
  </si>
  <si>
    <t>с. Кос, общ. Момчилград, обл. Кърджали</t>
  </si>
  <si>
    <t>с. Косара, общ. Главиница, обл. Силистра</t>
  </si>
  <si>
    <t>с. Косарка, общ. Дряново, обл. Габрово</t>
  </si>
  <si>
    <t>с. Косача, общ. Ковачевци, обл. Перник</t>
  </si>
  <si>
    <t>с. Косевци, общ. Елена, обл. Велико Търново</t>
  </si>
  <si>
    <t>с. Косилка, общ. Дряново, обл. Габрово</t>
  </si>
  <si>
    <t>с. Косовец, общ. Поморие, обл. Бургас</t>
  </si>
  <si>
    <t>с. Косово, общ. Брегово, обл. Видин</t>
  </si>
  <si>
    <t>с. Косово, общ. Трекляно, обл. Кюстендил</t>
  </si>
  <si>
    <t>с. Косово, общ. Асеновград, обл. Пловдив</t>
  </si>
  <si>
    <t>с. Косово, общ. Каспичан, обл. Шумен</t>
  </si>
  <si>
    <t>с. Костадините, общ. Габрово, обл. Габрово</t>
  </si>
  <si>
    <t>с. Костанденец, общ. Цар Калоян, обл. Разград</t>
  </si>
  <si>
    <t>гр. Костандово, общ. Ракитово, обл. Пазарджик</t>
  </si>
  <si>
    <t>с. Коста Перчево, общ. Кула, обл. Видин</t>
  </si>
  <si>
    <t>с. Костел, общ. Елена, обл. Велико Търново</t>
  </si>
  <si>
    <t>с. Костелево, общ. Враца, обл. Враца</t>
  </si>
  <si>
    <t>с. Костен, общ. Сунгурларе, обл. Бургас</t>
  </si>
  <si>
    <t>с. Костена река, общ. Шумен, обл. Шумен</t>
  </si>
  <si>
    <t>гр. Костенец, общ. Костенец, обл. София (област)</t>
  </si>
  <si>
    <t>с. Костенец, общ. Костенец, обл. София (област)</t>
  </si>
  <si>
    <t>с. Костенковци, общ. Габрово, обл. Габрово</t>
  </si>
  <si>
    <t>с. Костенци, общ. Берковица, обл. Монтана</t>
  </si>
  <si>
    <t>с. Кости, общ. Царево, обл. Бургас</t>
  </si>
  <si>
    <t>с. Костиево, общ. Марица, обл. Пловдив</t>
  </si>
  <si>
    <t>с. Костилково, общ. Ивайловград, обл. Хасково</t>
  </si>
  <si>
    <t>гр. Костинброд, общ. Костинброд, обл. София (област)</t>
  </si>
  <si>
    <t>с. Костино, общ. Кърджали, обл. Кърджали</t>
  </si>
  <si>
    <t>с. Костичовци, общ. Димово, обл. Видин</t>
  </si>
  <si>
    <t>с. Костур, общ. Свиленград, обл. Хасково</t>
  </si>
  <si>
    <t>с. Костурино, общ. Кирково, обл. Кърджали</t>
  </si>
  <si>
    <t>с. Костуринци, общ. Трън, обл. Перник</t>
  </si>
  <si>
    <t>гр. Котел, общ. Котел, обл. Сливен</t>
  </si>
  <si>
    <t>с. Котеновци, общ. Берковица, обл. Монтана</t>
  </si>
  <si>
    <t>с. Котлари, общ. Крумовград, обл. Кърджали</t>
  </si>
  <si>
    <t>с. Котленци, общ. Добрич-селска, обл. Добрич</t>
  </si>
  <si>
    <t>с. Котуци, общ. Елена, обл. Велико Търново</t>
  </si>
  <si>
    <t>с. Кочан, общ. Сатовча, обл. Благоевград</t>
  </si>
  <si>
    <t>с. Кочани, общ. Неделино, обл. Смолян</t>
  </si>
  <si>
    <t>с. Кочево, общ. Садово, обл. Пловдив</t>
  </si>
  <si>
    <t>гр. Кочериново, общ. Кочериново, обл. Кюстендил</t>
  </si>
  <si>
    <t>с. Кочмар, общ. Тервел, обл. Добрич</t>
  </si>
  <si>
    <t>с. Кочово, общ. Велики Преслав, обл. Шумен</t>
  </si>
  <si>
    <t>с. Кошава, общ. Видин, обл. Видин</t>
  </si>
  <si>
    <t>с. Кошарево, общ. Брезник, обл. Перник</t>
  </si>
  <si>
    <t>с. Кошарица, общ. Несебър, обл. Бургас</t>
  </si>
  <si>
    <t>с. Кошарна, общ. Сливо поле, обл. Русе</t>
  </si>
  <si>
    <t>с. Кошница, общ. Смолян, обл. Смолян</t>
  </si>
  <si>
    <t>с. Кошничари, общ. Търговище, обл. Търговище</t>
  </si>
  <si>
    <t>с. Кошов, общ. Иваново, обл. Русе</t>
  </si>
  <si>
    <t>с. Кравино, общ. Опан, обл. Стара Загора</t>
  </si>
  <si>
    <t>с. Краводер, общ. Криводол, обл. Враца</t>
  </si>
  <si>
    <t>с. Крагулево, общ. Добрич-селска, обл. Добрич</t>
  </si>
  <si>
    <t>с. Краево, общ. Ботевград, обл. София (област)</t>
  </si>
  <si>
    <t>с. Краище, общ. Белица, обл. Благоевград</t>
  </si>
  <si>
    <t>с. Краище, общ. Генерал Тошево, обл. Добрич</t>
  </si>
  <si>
    <t>с. Крайгорци, общ. Върбица, обл. Шумен</t>
  </si>
  <si>
    <t>с. Крайна, общ. Мадан, обл. Смолян</t>
  </si>
  <si>
    <t>с. Крайни дол, общ. Дупница, обл. Кюстендил</t>
  </si>
  <si>
    <t>с. Крайници, общ. Дупница, обл. Кюстендил</t>
  </si>
  <si>
    <t>с. Крайно село, общ. Кърджали, обл. Кърджали</t>
  </si>
  <si>
    <t>с. Крайново, общ. Болярово, обл. Ямбол</t>
  </si>
  <si>
    <t>с. Крайполе, общ. Антоново, обл. Търговище</t>
  </si>
  <si>
    <t>с. Кракра, общ. Вълчи дол, обл. Варна</t>
  </si>
  <si>
    <t>с. Кралев дол, общ. Перник, обл. Перник</t>
  </si>
  <si>
    <t>с. Кралево, общ. Търговище, обл. Търговище</t>
  </si>
  <si>
    <t>с. Кралево, общ. Стамболово, обл. Хасково</t>
  </si>
  <si>
    <t>с. Крали Марко, общ. Пазарджик, обл. Пазарджик</t>
  </si>
  <si>
    <t>с. Крамолин, общ. Севлиево, обл. Габрово</t>
  </si>
  <si>
    <t>с. Кран, общ. Кирково, обл. Кърджали</t>
  </si>
  <si>
    <t>с. Кранево, общ. Балчик, обл. Добрич</t>
  </si>
  <si>
    <t>с. Краново, общ. Кайнарджа, обл. Силистра</t>
  </si>
  <si>
    <t>с. Крапец, общ. Мездра, обл. Враца</t>
  </si>
  <si>
    <t>с. Крапец, общ. Шабла, обл. Добрич</t>
  </si>
  <si>
    <t>с. Крапчене, общ. Монтана, обл. Монтана</t>
  </si>
  <si>
    <t>с. Красава, общ. Брезник, обл. Перник</t>
  </si>
  <si>
    <t>с. Красен, общ. Иваново, обл. Русе</t>
  </si>
  <si>
    <t>с. Красен, общ. Генерал Тошево, обл. Добрич</t>
  </si>
  <si>
    <t>с. Красен дол, общ. Никола Козлево, обл. Шумен</t>
  </si>
  <si>
    <t>с. Красимир, общ. Дългопол, обл. Варна</t>
  </si>
  <si>
    <t>с. Красино, общ. Крумовград, обл. Кърджали</t>
  </si>
  <si>
    <t>с. Красново, общ. Хисаря, обл. Пловдив</t>
  </si>
  <si>
    <t>с. Красно градище, общ. Сухиндол, обл. Велико Търново</t>
  </si>
  <si>
    <t>с. Красноселци, общ. Омуртаг, обл. Търговище</t>
  </si>
  <si>
    <t>с. Крачимир, общ. Белоградчик, обл. Видин</t>
  </si>
  <si>
    <t>с. Кремен, общ. Банско, обл. Благоевград</t>
  </si>
  <si>
    <t>с. Кремена, общ. Балчик, обл. Добрич</t>
  </si>
  <si>
    <t>с. Кремене, общ. Смолян, обл. Смолян</t>
  </si>
  <si>
    <t>с. Кременик, общ. Дупница, обл. Кюстендил</t>
  </si>
  <si>
    <t>с. Крепост, общ. Димитровград, обл. Хасково</t>
  </si>
  <si>
    <t>с. Крепча, общ. Опака, обл. Търговище</t>
  </si>
  <si>
    <t>с. Креслювци, общ. Трявна, обл. Габрово</t>
  </si>
  <si>
    <t>с. Стара Кресна, общ. Кресна, обл. Благоевград</t>
  </si>
  <si>
    <t>с. Крета, общ. Мездра, обл. Враца</t>
  </si>
  <si>
    <t>с. Крета, общ. Гулянци, обл. Плевен</t>
  </si>
  <si>
    <t>с. Крибул, общ. Сатовча, обл. Благоевград</t>
  </si>
  <si>
    <t>с. Крива бара, общ. Козлодуй, обл. Враца</t>
  </si>
  <si>
    <t>с. Крива бара, общ. Брусарци, обл. Монтана</t>
  </si>
  <si>
    <t>с. Крива круша, общ. Нова Загора, обл. Сливен</t>
  </si>
  <si>
    <t>с. Крива река, общ. Никола Козлево, обл. Шумен</t>
  </si>
  <si>
    <t>с. Кривина, общ. Тетевен, обл. Ловеч</t>
  </si>
  <si>
    <t>с. Кривина, общ. Ценово, обл. Русе</t>
  </si>
  <si>
    <t>с. Кривина, общ. Столична, обл. София (столица)</t>
  </si>
  <si>
    <t>с. Кривини, общ. Долни чифлик, обл. Варна</t>
  </si>
  <si>
    <t>с. Кривица, общ. Самуил, обл. Разград</t>
  </si>
  <si>
    <t>с. Кривня, общ. Провадия, обл. Варна</t>
  </si>
  <si>
    <t>с. Кривня, общ. Ветово, обл. Русе</t>
  </si>
  <si>
    <t>гр. Криводол, общ. Криводол, обл. Враца</t>
  </si>
  <si>
    <t>с. Кривонос, общ. Брезник, обл. Перник</t>
  </si>
  <si>
    <t>с. Криво поле, общ. Хасково, обл. Хасково</t>
  </si>
  <si>
    <t>с. Крилатица, общ. Кирково, обл. Кърджали</t>
  </si>
  <si>
    <t>с. Крилювци, общ. Елена, обл. Велико Търново</t>
  </si>
  <si>
    <t>с. Крин, общ. Кърджали, обл. Кърджали</t>
  </si>
  <si>
    <t>с. Крислово, общ. Марица, обл. Пловдив</t>
  </si>
  <si>
    <t>гр. Кричим, общ. Кричим, обл. Пловдив</t>
  </si>
  <si>
    <t>с. Кромидово, общ. Петрич, обл. Благоевград</t>
  </si>
  <si>
    <t>с. Крояч, общ. Лозница, обл. Разград</t>
  </si>
  <si>
    <t>с. Кроячево, общ. Ардино, обл. Кърджали</t>
  </si>
  <si>
    <t>с. Крум, общ. Димитровград, обл. Хасково</t>
  </si>
  <si>
    <t>гр. Крумовград, общ. Крумовград, обл. Кърджали</t>
  </si>
  <si>
    <t>с. Крумово, общ. Аксаково, обл. Варна</t>
  </si>
  <si>
    <t>с. Крумово, общ. Кочериново, обл. Кюстендил</t>
  </si>
  <si>
    <t>с. Крумово, общ. Родопи, обл. Пловдив</t>
  </si>
  <si>
    <t>с. Крумово, общ. Тунджа, обл. Ямбол</t>
  </si>
  <si>
    <t>с. Крумово градище, общ. Карнобат, обл. Бургас</t>
  </si>
  <si>
    <t>с. Крумчевци, общ. Елена, обл. Велико Търново</t>
  </si>
  <si>
    <t>с. Крупен, общ. Каварна, обл. Добрич</t>
  </si>
  <si>
    <t>с. Крупник, общ. Симитли, обл. Благоевград</t>
  </si>
  <si>
    <t>с. Круша, общ. Аврен, обл. Варна</t>
  </si>
  <si>
    <t>с. Круша, общ. Драгоман, обл. София (област)</t>
  </si>
  <si>
    <t>с. Крушаре, общ. Сливен, обл. Сливен</t>
  </si>
  <si>
    <t>с. Крушари, общ. Крушари, обл. Добрич</t>
  </si>
  <si>
    <t>с. Крушев дол, общ. Мадан, обл. Смолян</t>
  </si>
  <si>
    <t>с. Крушевец, общ. Созопол, обл. Бургас</t>
  </si>
  <si>
    <t>с. Крушево, общ. Гърмен, обл. Благоевград</t>
  </si>
  <si>
    <t>с. Крушево, общ. Севлиево, обл. Габрово</t>
  </si>
  <si>
    <t>с. Крушево, общ. Първомай, обл. Пловдив</t>
  </si>
  <si>
    <t>с. Крушевска, общ. Кърджали, обл. Кърджали</t>
  </si>
  <si>
    <t>с. Крушето, общ. Горна Оряховица, обл. Велико Търново</t>
  </si>
  <si>
    <t>с. Крушка, общ. Кърджали, обл. Кърджали</t>
  </si>
  <si>
    <t>с. Крушовене, общ. Долна Митрополия, обл. Плевен</t>
  </si>
  <si>
    <t>с. Крушовица, общ. Мизия, обл. Враца</t>
  </si>
  <si>
    <t>с. Крушовица, общ. Долни Дъбник, обл. Плевен</t>
  </si>
  <si>
    <t>с. Крушовица, общ. Елин Пелин, обл. София (област)</t>
  </si>
  <si>
    <t>с. Крушово, общ. Карнобат, обл. Бургас</t>
  </si>
  <si>
    <t>с. Крушово, общ. Лъки, обл. Пловдив</t>
  </si>
  <si>
    <t>с. Крушолак, общ. Антоново, обл. Търговище</t>
  </si>
  <si>
    <t>с. Крушуна, общ. Летница, обл. Ловеч</t>
  </si>
  <si>
    <t>с. Кръвеник, общ. Севлиево, обл. Габрово</t>
  </si>
  <si>
    <t>с. Кръкожабене, общ. Тетевен, обл. Ловеч</t>
  </si>
  <si>
    <t>с. Крън, общ. Казанлък, обл. Стара Загора</t>
  </si>
  <si>
    <t>с. Крънджилица, общ. Петрич, обл. Благоевград</t>
  </si>
  <si>
    <t>с. Крънча, общ. Дряново, обл. Габрово</t>
  </si>
  <si>
    <t>с. Кръстатица, общ. Баните, обл. Смолян</t>
  </si>
  <si>
    <t>с. Кръстевич, общ. Хисаря, обл. Пловдив</t>
  </si>
  <si>
    <t>с. Кръстеняците, общ. Трявна, обл. Габрово</t>
  </si>
  <si>
    <t>с. Кръстец, общ. Трявна, обл. Габрово</t>
  </si>
  <si>
    <t>с. Кръстилци, общ. Сандански, обл. Благоевград</t>
  </si>
  <si>
    <t>с. Кръстина, общ. Камено, обл. Бургас</t>
  </si>
  <si>
    <t>с. Кръшно, общ. Търговище, обл. Търговище</t>
  </si>
  <si>
    <t>с. Кубадин, общ. Средец, обл. Бургас</t>
  </si>
  <si>
    <t>гр. Кубрат, общ. Кубрат, обл. Разград</t>
  </si>
  <si>
    <t>с. Кубратово, общ. Столична, обл. София (столица)</t>
  </si>
  <si>
    <t>с. Куделин, общ. Брегово, обл. Видин</t>
  </si>
  <si>
    <t>с. Кузьово, общ. Белица, обл. Благоевград</t>
  </si>
  <si>
    <t>гр. Куклен, общ. Куклен, обл. Пловдив</t>
  </si>
  <si>
    <t>с. Кукля, общ. Дряново, обл. Габрово</t>
  </si>
  <si>
    <t>с. Кукорево, общ. Тунджа, обл. Ямбол</t>
  </si>
  <si>
    <t>с. Кукувица, общ. Смолян, обл. Смолян</t>
  </si>
  <si>
    <t>с. Кукурахцево, общ. Петрич, обл. Благоевград</t>
  </si>
  <si>
    <t>с. Кукуряк, общ. Кирково, обл. Кърджали</t>
  </si>
  <si>
    <t>гр. Кула, общ. Кула, обл. Видин</t>
  </si>
  <si>
    <t>с. Кулата, общ. Петрич, обл. Благоевград</t>
  </si>
  <si>
    <t>с. Кулина вода, общ. Белене, обл. Плевен</t>
  </si>
  <si>
    <t>с. Куманите, общ. Дряново, обл. Габрово</t>
  </si>
  <si>
    <t>с. Куманово, общ. Аксаково, обл. Варна</t>
  </si>
  <si>
    <t>с. Кундево, общ. Неделино, обл. Смолян</t>
  </si>
  <si>
    <t>с. Кунино, общ. Роман, обл. Враца</t>
  </si>
  <si>
    <t>с. Купен, общ. Севлиево, обл. Габрово</t>
  </si>
  <si>
    <t>с. Купен, общ. Мадан, обл. Смолян</t>
  </si>
  <si>
    <t>с. Купците, общ. Джебел, обл. Кърджали</t>
  </si>
  <si>
    <t>с. Курново, общ. Роман, обл. Враца</t>
  </si>
  <si>
    <t>с. Куртово, общ. Карлово, обл. Пловдив</t>
  </si>
  <si>
    <t>с. Куртово Конаре, общ. Стамболийски, обл. Пловдив</t>
  </si>
  <si>
    <t>с. Кутела, общ. Смолян, обл. Смолян</t>
  </si>
  <si>
    <t>с. Кутловица, общ. Алфатар, обл. Силистра</t>
  </si>
  <si>
    <t>с. Кутугерци, общ. Кюстендил, обл. Кюстендил</t>
  </si>
  <si>
    <t>с. Куцаровци, общ. Велико Търново, обл. Велико Търново</t>
  </si>
  <si>
    <t>с. Куцина, общ. Полски Тръмбеш, обл. Велико Търново</t>
  </si>
  <si>
    <t>с. Куцово, общ. Черноочене, обл. Кърджали</t>
  </si>
  <si>
    <t>с. Кушла, общ. Златоград, обл. Смолян</t>
  </si>
  <si>
    <t>с. Къклица, общ. Крумовград, обл. Кърджали</t>
  </si>
  <si>
    <t>с. Къкрина, общ. Ловеч, обл. Ловеч</t>
  </si>
  <si>
    <t>с. Кълново, общ. Смядово, обл. Шумен</t>
  </si>
  <si>
    <t>с. Кънчево, общ. Казанлък, обл. Стара Загора</t>
  </si>
  <si>
    <t>с. Къпинец, общ. Антоново, обл. Търговище</t>
  </si>
  <si>
    <t>с. Къпиново, общ. Генерал Тошево, обл. Добрич</t>
  </si>
  <si>
    <t>с. Къпиновци, общ. Исперих, обл. Разград</t>
  </si>
  <si>
    <t>гр. Кърджали, общ. Кърджали, обл. Кърджали</t>
  </si>
  <si>
    <t>с. Кърналово, общ. Петрич, обл. Благоевград</t>
  </si>
  <si>
    <t>с. Кърланово, общ. Сандански, обл. Благоевград</t>
  </si>
  <si>
    <t>с. Кърнаре, общ. Карлово, обл. Пловдив</t>
  </si>
  <si>
    <t>с. Кърпачево, общ. Летница, обл. Ловеч</t>
  </si>
  <si>
    <t>с. Кърпелево, общ. Струмяни, обл. Благоевград</t>
  </si>
  <si>
    <t>с. Къртипъня, общ. Дряново, обл. Габрово</t>
  </si>
  <si>
    <t>с. Къртожабене, общ. Плевен, обл. Плевен</t>
  </si>
  <si>
    <t>с. Кърчовско, общ. Кирково, обл. Кърджали</t>
  </si>
  <si>
    <t>с. Кършалево, общ. Кюстендил, обл. Кюстендил</t>
  </si>
  <si>
    <t>с. Късак, общ. Доспат, обл. Смолян</t>
  </si>
  <si>
    <t>с. Кътина, общ. Столична, обл. София (столица)</t>
  </si>
  <si>
    <t>с. Къшин, общ. Плевен, обл. Плевен</t>
  </si>
  <si>
    <t>с. Къшле, общ. Трън, обл. Перник</t>
  </si>
  <si>
    <t>с. Кьолмен, общ. Върбица, обл. Шумен</t>
  </si>
  <si>
    <t>гр. ВЪРХАРИ, общ. Белица, обл. Благоевград</t>
  </si>
  <si>
    <t>с. Кьосево, общ. Кърджали, обл. Кърджали</t>
  </si>
  <si>
    <t>с. Кьосевци, общ. Антоново, обл. Търговище</t>
  </si>
  <si>
    <t>с. Кюлевча, общ. Каспичан, обл. Шумен</t>
  </si>
  <si>
    <t>гр. Кюстендил, общ. Кюстендил, обл. Кюстендил</t>
  </si>
  <si>
    <t>с. Конска, общ. Брезник, обл. Перник</t>
  </si>
  <si>
    <t>с. Кръстава, общ. Велинград, обл. Пазарджик</t>
  </si>
  <si>
    <t>с. Калипетрово, общ. Силистра, обл. Силистра</t>
  </si>
  <si>
    <t>с. Еленка, общ. Неделино, обл. Смолян</t>
  </si>
  <si>
    <t>с. Кремен, общ. Кирково, обл. Кърджали</t>
  </si>
  <si>
    <t>с. Коньовец, общ. Шумен, обл. Шумен</t>
  </si>
  <si>
    <t>с. Костадинкино, общ. Ихтиман, обл. София (област)</t>
  </si>
  <si>
    <t>с. Кленовик, общ. Радомир, обл. Перник</t>
  </si>
  <si>
    <t>с. Климентово, общ. Полски Тръмбеш, обл. Велико Търново</t>
  </si>
  <si>
    <t>с. Кошарите, общ. Радомир, обл. Перник</t>
  </si>
  <si>
    <t>с. Кутово, общ. Видин, обл. Видин</t>
  </si>
  <si>
    <t>с. Крайна, общ. Неделино, обл. Смолян</t>
  </si>
  <si>
    <t>с. Лагерите, общ. Велико Търново, обл. Велико Търново</t>
  </si>
  <si>
    <t>с. Лагошевци, общ. Димово, обл. Видин</t>
  </si>
  <si>
    <t>с. Ладарево, общ. Сандански, обл. Благоевград</t>
  </si>
  <si>
    <t>с. Лазарово, общ. Кнежа, обл. Плевен</t>
  </si>
  <si>
    <t>с. Торос, общ. Луковит, обл. Ловеч</t>
  </si>
  <si>
    <t>с. Лазарци, общ. Елена, обл. Велико Търново</t>
  </si>
  <si>
    <t>с. Лакарево, общ. Троян, обл. Ловеч</t>
  </si>
  <si>
    <t>с. Лале, общ. Момчилград, обл. Кърджали</t>
  </si>
  <si>
    <t>с. Лалково, общ. Елхово, обл. Ямбол</t>
  </si>
  <si>
    <t>с. Ламбух, общ. Ивайловград, обл. Хасково</t>
  </si>
  <si>
    <t>с. Ласкар, общ. Плевен, обл. Плевен</t>
  </si>
  <si>
    <t>с. Ласкарево, общ. Сандански, обл. Благоевград</t>
  </si>
  <si>
    <t>с. Латинка, общ. Ардино, обл. Кърджали</t>
  </si>
  <si>
    <t>с. Лебед, общ. Джебел, обл. Кърджали</t>
  </si>
  <si>
    <t>с. Лебница, общ. Сандански, обл. Благоевград</t>
  </si>
  <si>
    <t>с. Лева река, общ. Трън, обл. Перник</t>
  </si>
  <si>
    <t>с. Левка, общ. Свиленград, обл. Хасково</t>
  </si>
  <si>
    <t>с. Левочево, общ. Смолян, обл. Смолян</t>
  </si>
  <si>
    <t>с. Левски, общ. Суворово, обл. Варна</t>
  </si>
  <si>
    <t>гр. Левски, общ. Левски, обл. Плевен</t>
  </si>
  <si>
    <t>с. Левуново, общ. Сандански, обл. Благоевград</t>
  </si>
  <si>
    <t>с. Леденик, общ. Велико Търново, обл. Велико Търново</t>
  </si>
  <si>
    <t>с. Лелинци, общ. Кюстендил, обл. Кюстендил</t>
  </si>
  <si>
    <t>с. Ленище, общ. Ардино, обл. Кърджали</t>
  </si>
  <si>
    <t>с. Ленково, общ. Гулянци, обл. Плевен</t>
  </si>
  <si>
    <t>с. Леново, общ. Асеновград, обл. Пловдив</t>
  </si>
  <si>
    <t>с. Ленско, общ. Ивайловград, обл. Хасково</t>
  </si>
  <si>
    <t>с. Лепица, общ. Червен бряг, обл. Плевен</t>
  </si>
  <si>
    <t>с. Лесидрен, общ. Угърчин, обл. Ловеч</t>
  </si>
  <si>
    <t>с. Лесичарка, общ. Габрово, обл. Габрово</t>
  </si>
  <si>
    <t>с. Лесиче, общ. Елена, обл. Велико Търново</t>
  </si>
  <si>
    <t>с. Лесичери, общ. Павликени, обл. Велико Търново</t>
  </si>
  <si>
    <t>с. Лесичово, общ. Лесичово, обл. Пазарджик</t>
  </si>
  <si>
    <t>с. Леска, общ. Кюстендил, обл. Кюстендил</t>
  </si>
  <si>
    <t>с. Леска, общ. Мадан, обл. Смолян</t>
  </si>
  <si>
    <t>с. Лесковдол, общ. Своге, обл. София (област)</t>
  </si>
  <si>
    <t>с. Лесковец, общ. Оряхово, обл. Враца</t>
  </si>
  <si>
    <t>с. Лесковец, общ. Берковица, обл. Монтана</t>
  </si>
  <si>
    <t>с. Лесковец, общ. Перник, обл. Перник</t>
  </si>
  <si>
    <t>с. Лясково, общ. Добрич-селска, обл. Добрич</t>
  </si>
  <si>
    <t>с. Лесново, общ. Елин Пелин, обл. София (област)</t>
  </si>
  <si>
    <t>с. Лесово, общ. Елхово, обл. Ямбол</t>
  </si>
  <si>
    <t>с. Лесура, общ. Криводол, обл. Враца</t>
  </si>
  <si>
    <t>гр. Летница, общ. Летница, обл. Ловеч</t>
  </si>
  <si>
    <t>с. Летница, общ. Драгоман, обл. София (област)</t>
  </si>
  <si>
    <t>с. Летовник, общ. Момчилград, обл. Кърджали</t>
  </si>
  <si>
    <t>с. Лехово, общ. Сандански, обл. Благоевград</t>
  </si>
  <si>
    <t>с. Лехчево, общ. Бойчиновци, обл. Монтана</t>
  </si>
  <si>
    <t>с. Лешко, общ. Благоевград, обл. Благоевград</t>
  </si>
  <si>
    <t>с. Лешко пресои, общ. Троян, обл. Ловеч</t>
  </si>
  <si>
    <t>с. Лешниково, общ. Харманли, обл. Хасково</t>
  </si>
  <si>
    <t>с. Лешниковци, общ. Трън, обл. Перник</t>
  </si>
  <si>
    <t>с. Лешница, общ. Сандански, обл. Благоевград</t>
  </si>
  <si>
    <t>с. Лешница, общ. Ловеч, обл. Ловеч</t>
  </si>
  <si>
    <t>с. Лещак, общ. Мадан, обл. Смолян</t>
  </si>
  <si>
    <t>с. Лещарка, общ. Крумовград, обл. Кърджали</t>
  </si>
  <si>
    <t>с. Лещен, общ. Гърмен, обл. Благоевград</t>
  </si>
  <si>
    <t>с. Леярово, общ. Стралджа, обл. Ямбол</t>
  </si>
  <si>
    <t>с. Ливада, общ. Камено, обл. Бургас</t>
  </si>
  <si>
    <t>с. Ливаде, общ. Мадан, обл. Смолян</t>
  </si>
  <si>
    <t>с. Лик, общ. Мездра, обл. Враца</t>
  </si>
  <si>
    <t>с. Лилеково, общ. Чепеларе, обл. Смолян</t>
  </si>
  <si>
    <t>с. Лилково, общ. Родопи, обл. Пловдив</t>
  </si>
  <si>
    <t>с. Лиляк, общ. Търговище, обл. Търговище</t>
  </si>
  <si>
    <t>с. Лиляново, общ. Сандански, обл. Благоевград</t>
  </si>
  <si>
    <t>с. Лиляч, общ. Невестино, обл. Кюстендил</t>
  </si>
  <si>
    <t>с. Лиляче, общ. Враца, обл. Враца</t>
  </si>
  <si>
    <t>с. Лимец, общ. Крумовград, обл. Кърджали</t>
  </si>
  <si>
    <t>с. Липен, общ. Монтана, обл. Монтана</t>
  </si>
  <si>
    <t>с. Липец, общ. Смолян, обл. Смолян</t>
  </si>
  <si>
    <t>с. Липинци, общ. Драгоман, обл. София (област)</t>
  </si>
  <si>
    <t>с. Липник, общ. Разград, обл. Разград</t>
  </si>
  <si>
    <t>с. Липница, общ. Мизия, обл. Враца</t>
  </si>
  <si>
    <t>с. Липница, общ. Ботевград, обл. София (област)</t>
  </si>
  <si>
    <t>с. Лисец, общ. Кюстендил, обл. Кюстендил</t>
  </si>
  <si>
    <t>с. Лисец, общ. Ловеч, обл. Ловеч</t>
  </si>
  <si>
    <t>с. Лисец, общ. Самоков, обл. София (област)</t>
  </si>
  <si>
    <t>с. Лиси връх, общ. Каолиново, обл. Шумен</t>
  </si>
  <si>
    <t>с. Лисиците, общ. Кърджали, обл. Кърджали</t>
  </si>
  <si>
    <t>с. Лисия, общ. Благоевград, обл. Благоевград</t>
  </si>
  <si>
    <t>с. Лисово, общ. Свиленград, обл. Хасково</t>
  </si>
  <si>
    <t>с. Листец, общ. Руен, обл. Бургас</t>
  </si>
  <si>
    <t>с. Листец, общ. Главиница, обл. Силистра</t>
  </si>
  <si>
    <t>с. Литаково, общ. Ботевград, обл. София (област)</t>
  </si>
  <si>
    <t>с. Лобош, общ. Ковачевци, обл. Перник</t>
  </si>
  <si>
    <t>с. Ловец, общ. Стара Загора, обл. Стара Загора</t>
  </si>
  <si>
    <t>с. Ловец, общ. Търговище, обл. Търговище</t>
  </si>
  <si>
    <t>с. Ловец, общ. Върбица, обл. Шумен</t>
  </si>
  <si>
    <t>гр. Ловеч, общ. Ловеч, обл. Ловеч</t>
  </si>
  <si>
    <t>с. Ловнидол, общ. Севлиево, обл. Габрово</t>
  </si>
  <si>
    <t>с. Ловци, общ. Мадан, обл. Смолян</t>
  </si>
  <si>
    <t>с. Ловчанци, общ. Добрич-селска, обл. Добрич</t>
  </si>
  <si>
    <t>с. Лоза, общ. Габрово, обл. Габрово</t>
  </si>
  <si>
    <t>с. Лозарево, общ. Сунгурларе, обл. Бургас</t>
  </si>
  <si>
    <t>с. Лозево, общ. Шумен, обл. Шумен</t>
  </si>
  <si>
    <t>с. Лозен, общ. Стражица, обл. Велико Търново</t>
  </si>
  <si>
    <t>с. Лозен, общ. Септември, обл. Пазарджик</t>
  </si>
  <si>
    <t>с. Лозен, общ. Столична, обл. София (столица)</t>
  </si>
  <si>
    <t>с. Лозен, общ. Любимец, обл. Хасково</t>
  </si>
  <si>
    <t>с. Лозенградци, общ. Кирково, обл. Кърджали</t>
  </si>
  <si>
    <t>с. Лозенец, общ. Царево, обл. Бургас</t>
  </si>
  <si>
    <t>с. Лозенец, общ. Крушари, обл. Добрич</t>
  </si>
  <si>
    <t>с. Лозенец, общ. Стралджа, обл. Ямбол</t>
  </si>
  <si>
    <t>с. Лозеница, общ. Сандански, обл. Благоевград</t>
  </si>
  <si>
    <t>с. Лозето, общ. Тетевен, обл. Ловеч</t>
  </si>
  <si>
    <t>с. Лозица, общ. Сунгурларе, обл. Бургас</t>
  </si>
  <si>
    <t>с. Лозица, общ. Никопол, обл. Плевен</t>
  </si>
  <si>
    <t>гр. Лозница, общ. Лозница, обл. Разград</t>
  </si>
  <si>
    <t>с. Лозница, общ. Генерал Тошево, обл. Добрич</t>
  </si>
  <si>
    <t>с. Лозно, общ. Кюстендил, обл. Кюстендил</t>
  </si>
  <si>
    <t>с. Локвата, общ. Бобов дол, обл. Кюстендил</t>
  </si>
  <si>
    <t>с. Локорско, общ. Столична, обл. София (столица)</t>
  </si>
  <si>
    <t>гр. Лом, общ. Лом, обл. Монтана</t>
  </si>
  <si>
    <t>с. Ломец, общ. Троян, обл. Ловеч</t>
  </si>
  <si>
    <t>с. Ломница, общ. Кюстендил, обл. Кюстендил</t>
  </si>
  <si>
    <t>с. Ломница, общ. Трън, обл. Перник</t>
  </si>
  <si>
    <t>с. Ломница, общ. Добрич-селска, обл. Добрич</t>
  </si>
  <si>
    <t>с. Ломци, общ. Попово, обл. Търговище</t>
  </si>
  <si>
    <t>с. Лопушна, общ. Дългопол, обл. Варна</t>
  </si>
  <si>
    <t>с. Лопушня, общ. Годеч, обл. София (област)</t>
  </si>
  <si>
    <t>с. Лопян, общ. Етрополе, обл. София (област)</t>
  </si>
  <si>
    <t>гр. Луковит, общ. Луковит, обл. Ловеч</t>
  </si>
  <si>
    <t>с. Луково, общ. Своге, обл. София (област)</t>
  </si>
  <si>
    <t>с. Луличка, общ. Крумовград, обл. Кърджали</t>
  </si>
  <si>
    <t>с. Лъвино, общ. Исперих, обл. Разград</t>
  </si>
  <si>
    <t>с. Лъвово, общ. Кърджали, обл. Кърджали</t>
  </si>
  <si>
    <t>с. Лъга, общ. Етрополе, обл. София (област)</t>
  </si>
  <si>
    <t>с. Баните, общ. Баните, обл. Смолян</t>
  </si>
  <si>
    <t>с. Лъжница, общ. Гоце Делчев, обл. Благоевград</t>
  </si>
  <si>
    <t>с. Лъка, общ. Поморие, обл. Бургас</t>
  </si>
  <si>
    <t>с. Лъка, общ. Смолян, обл. Смолян</t>
  </si>
  <si>
    <t>с. Лъкавица, общ. Лъки, обл. Пловдив</t>
  </si>
  <si>
    <t>с. Лъки, общ. Хаджидимово, обл. Благоевград</t>
  </si>
  <si>
    <t>гр. Лъки, общ. Лъки, обл. Пловдив</t>
  </si>
  <si>
    <t>с. Любен, общ. Съединение, обл. Пловдив</t>
  </si>
  <si>
    <t>с. Любен, общ. Ситово, обл. Силистра</t>
  </si>
  <si>
    <t>с. Любенец, общ. Нова Загора, обл. Сливен</t>
  </si>
  <si>
    <t>с. Любен Каравелово, общ. Аксаково, обл. Варна</t>
  </si>
  <si>
    <t>с. Любенова махала, общ. Нова Загора, обл. Сливен</t>
  </si>
  <si>
    <t>с. Любеново, общ. Никопол, обл. Плевен</t>
  </si>
  <si>
    <t>с. Любеново, общ. Раднево, обл. Стара Загора</t>
  </si>
  <si>
    <t>с. Любеново, общ. Хасково, обл. Хасково</t>
  </si>
  <si>
    <t>с. Любенци, общ. Стражица, обл. Велико Търново</t>
  </si>
  <si>
    <t>гр. Любимец, общ. Любимец, обл. Хасково</t>
  </si>
  <si>
    <t>с. Любино, общ. Ардино, обл. Кърджали</t>
  </si>
  <si>
    <t>с. Любичево, общ. Антоново, обл. Търговище</t>
  </si>
  <si>
    <t>с. Люблен, общ. Опака, обл. Търговище</t>
  </si>
  <si>
    <t>с. Любница, общ. Ихтиман, обл. София (област)</t>
  </si>
  <si>
    <t>с. Любовище, общ. Сандански, обл. Благоевград</t>
  </si>
  <si>
    <t>с. Любовка, общ. Сандански, обл. Благоевград</t>
  </si>
  <si>
    <t>с. Любча, общ. Доспат, обл. Смолян</t>
  </si>
  <si>
    <t>с. Люлин, общ. Перник, обл. Перник</t>
  </si>
  <si>
    <t>с. Люлин, общ. Стралджа, обл. Ямбол</t>
  </si>
  <si>
    <t>с. Люлка, общ. Смолян, обл. Смолян</t>
  </si>
  <si>
    <t>с. Люляк, общ. Стара Загора, обл. Стара Загора</t>
  </si>
  <si>
    <t>с. Люляково, общ. Руен, обл. Бургас</t>
  </si>
  <si>
    <t>с. Люляково, общ. Кърджали, обл. Кърджали</t>
  </si>
  <si>
    <t>с. Люляково, общ. Генерал Тошево, обл. Добрич</t>
  </si>
  <si>
    <t>с. Лютаджик, общ. Враца, обл. Враца</t>
  </si>
  <si>
    <t>с. Лютиброд, общ. Мездра, обл. Враца</t>
  </si>
  <si>
    <t>с. Лютидол, общ. Мездра, обл. Враца</t>
  </si>
  <si>
    <t>с. Лютово, общ. Белица, обл. Благоевград</t>
  </si>
  <si>
    <t>с. Лява река, общ. Гурково, обл. Стара Загора</t>
  </si>
  <si>
    <t>с. Лялинци, общ. Трън, обл. Перник</t>
  </si>
  <si>
    <t>гр. Лясковец, общ. Лясковец, обл. Велико Търново</t>
  </si>
  <si>
    <t>с. Лясковец, общ. Стамболово, обл. Хасково</t>
  </si>
  <si>
    <t>с. Лясково, общ. Айтос, обл. Бургас</t>
  </si>
  <si>
    <t>с. Лясково, общ. Черноочене, обл. Кърджали</t>
  </si>
  <si>
    <t>с. Лясково, общ. Асеновград, обл. Пловдив</t>
  </si>
  <si>
    <t>с. Лясково, общ. Девин, обл. Смолян</t>
  </si>
  <si>
    <t>с. Лясково, общ. Стара Загора, обл. Стара Загора</t>
  </si>
  <si>
    <t>с. Лятно, общ. Каолиново, обл. Шумен</t>
  </si>
  <si>
    <t>с. Ляхово, общ. Пазарджик, обл. Пазарджик</t>
  </si>
  <si>
    <t>с. Ляхово, общ. Балчик, обл. Добрич</t>
  </si>
  <si>
    <t>с. Левци, общ. Ардино, обл. Кърджали</t>
  </si>
  <si>
    <t>с. Левище, общ. Своге, обл. София (област)</t>
  </si>
  <si>
    <t>с. Ловско, общ. Лозница, обл. Разград</t>
  </si>
  <si>
    <t>с. Магарджица, общ. Смолян, обл. Смолян</t>
  </si>
  <si>
    <t>с. Мадан, общ. Бойчиновци, обл. Монтана</t>
  </si>
  <si>
    <t>гр. Мадан, общ. Мадан, обл. Смолян</t>
  </si>
  <si>
    <t>с. Мадара, общ. Шумен, обл. Шумен</t>
  </si>
  <si>
    <t>с. Маджаре, общ. Самоков, обл. София (област)</t>
  </si>
  <si>
    <t>с. Маджари, общ. Стамболово, обл. Хасково</t>
  </si>
  <si>
    <t>гр. Маджарово, общ. Маджарово, обл. Хасково</t>
  </si>
  <si>
    <t>с. Маджерито, общ. Стара Загора, обл. Стара Загора</t>
  </si>
  <si>
    <t>с. Мазарачево, общ. Кюстендил, обл. Кюстендил</t>
  </si>
  <si>
    <t>с. Майор Узуново, общ. Видин, обл. Видин</t>
  </si>
  <si>
    <t>с. Майско, общ. Елена, обл. Велико Търново</t>
  </si>
  <si>
    <t>с. Майсторово, общ. Кърджали, обл. Кърджали</t>
  </si>
  <si>
    <t>с. Мак, общ. Ардино, обл. Кърджали</t>
  </si>
  <si>
    <t>с. Макариополско, общ. Търговище, обл. Търговище</t>
  </si>
  <si>
    <t>с. Македонци, общ. Кърджали, обл. Кърджали</t>
  </si>
  <si>
    <t>с. Маково, общ. Търговище, обл. Търговище</t>
  </si>
  <si>
    <t>с. Макоцево, общ. Горна Малина, обл. София (област)</t>
  </si>
  <si>
    <t>с. Макреш, общ. Макреш, обл. Видин</t>
  </si>
  <si>
    <t>с. Мала Раковица, общ. Божурище, обл. София (област)</t>
  </si>
  <si>
    <t>с. Мала Фуча, общ. Бобов дол, обл. Кюстендил</t>
  </si>
  <si>
    <t>с. Мала църква, общ. Самоков, обл. София (област)</t>
  </si>
  <si>
    <t>с. Малево, общ. Чепеларе, обл. Смолян</t>
  </si>
  <si>
    <t>с. Малево, общ. Хасково, обл. Хасково</t>
  </si>
  <si>
    <t>с. Маленово, общ. Стралджа, обл. Ямбол</t>
  </si>
  <si>
    <t>с. Мали Върбовник, общ. Бобов дол, обл. Кюстендил</t>
  </si>
  <si>
    <t>с. Мали Дреновец, общ. Димово, обл. Видин</t>
  </si>
  <si>
    <t>с. Мали извор, общ. Тервел, обл. Добрич</t>
  </si>
  <si>
    <t>с. Малина, общ. Средец, обл. Бургас</t>
  </si>
  <si>
    <t>с. Малина, общ. Генерал Тошево, обл. Добрич</t>
  </si>
  <si>
    <t>с. Малини, общ. Габрово, обл. Габрово</t>
  </si>
  <si>
    <t>с. Малиново, общ. Севлиево, обл. Габрово</t>
  </si>
  <si>
    <t>с. Малиново, общ. Ловеч, обл. Ловеч</t>
  </si>
  <si>
    <t>с. Малка Арда, общ. Баните, обл. Смолян</t>
  </si>
  <si>
    <t>с. Малка Верея, общ. Стара Загора, обл. Стара Загора</t>
  </si>
  <si>
    <t>с. Малка Желязна, общ. Тетевен, обл. Ловеч</t>
  </si>
  <si>
    <t>с. Малка поляна, общ. Айтос, обл. Бургас</t>
  </si>
  <si>
    <t>с. Малка Смолница, общ. Добрич-селска, обл. Добрич</t>
  </si>
  <si>
    <t>с. Малка Черковна, общ. Антоново, обл. Търговище</t>
  </si>
  <si>
    <t>с. Малка Чинка, общ. Крумовград, обл. Кърджали</t>
  </si>
  <si>
    <t>с. Малки Българени, общ. Дряново, обл. Габрово</t>
  </si>
  <si>
    <t>с. Малки Воден, общ. Маджарово, обл. Хасково</t>
  </si>
  <si>
    <t>с. Малки Вършец, общ. Севлиево, обл. Габрово</t>
  </si>
  <si>
    <t>с. Малки Станчовци, общ. Трявна, обл. Габрово</t>
  </si>
  <si>
    <t>с. Малки Цалим, общ. Сандански, обл. Благоевград</t>
  </si>
  <si>
    <t>с. Малки чифлик, общ. Велико Търново, обл. Велико Търново</t>
  </si>
  <si>
    <t>с. Малко Асеново, общ. Димитровград, обл. Хасково</t>
  </si>
  <si>
    <t>с. Малко Брягово, общ. Маджарово, обл. Хасково</t>
  </si>
  <si>
    <t>с. Малко Враново, общ. Сливо поле, обл. Русе</t>
  </si>
  <si>
    <t>с. Малко градище, общ. Любимец, обл. Хасково</t>
  </si>
  <si>
    <t>с. Малко Дряново, общ. Братя Даскалови, обл. Стара Загора</t>
  </si>
  <si>
    <t>с. Малко Кадиево, общ. Стара Загора, обл. Стара Загора</t>
  </si>
  <si>
    <t>с. Малко Каменяне, общ. Крумовград, обл. Кърджали</t>
  </si>
  <si>
    <t>с. Малко Кирилово, общ. Елхово, обл. Ямбол</t>
  </si>
  <si>
    <t>с. Малко Крушево, общ. Баните, обл. Смолян</t>
  </si>
  <si>
    <t>с. Малко Попово, общ. Маджарово, обл. Хасково</t>
  </si>
  <si>
    <t>с. Малко село, общ. Котел, обл. Сливен</t>
  </si>
  <si>
    <t>с. Малко Тръново, общ. Чирпан, обл. Стара Загора</t>
  </si>
  <si>
    <t>гр. Малко Търново, общ. Малко Търново, обл. Бургас</t>
  </si>
  <si>
    <t>с. Малкоч, общ. Кирково, обл. Кърджали</t>
  </si>
  <si>
    <t>с. Малко Чочовени, общ. Сливен, обл. Сливен</t>
  </si>
  <si>
    <t>с. Малко Шарково, общ. Болярово, обл. Ямбол</t>
  </si>
  <si>
    <t>с. Мало Бучино, общ. Столична, обл. София (столица)</t>
  </si>
  <si>
    <t>с. Малоградец, общ. Антоново, обл. Търговище</t>
  </si>
  <si>
    <t>с. Мало Конаре, общ. Пазарджик, обл. Пазарджик</t>
  </si>
  <si>
    <t>с. Мало Крушево, общ. Хисаря, обл. Пловдив</t>
  </si>
  <si>
    <t>с. Мало Малово, общ. Драгоман, обл. София (област)</t>
  </si>
  <si>
    <t>с. Маломир, общ. Върбица, обл. Шумен</t>
  </si>
  <si>
    <t>с. Маломир, общ. Тунджа, обл. Ямбол</t>
  </si>
  <si>
    <t>с. Маломирово, общ. Елхово, обл. Ямбол</t>
  </si>
  <si>
    <t>с. Мало Пещене, общ. Враца, обл. Враца</t>
  </si>
  <si>
    <t>с. Малорад, общ. Борован, обл. Враца</t>
  </si>
  <si>
    <t>с. Мало село, общ. Бобов дол, обл. Кюстендил</t>
  </si>
  <si>
    <t>с. Малчика, общ. Левски, обл. Плевен</t>
  </si>
  <si>
    <t>с. Малчовци, общ. Велико Търново, обл. Велико Търново</t>
  </si>
  <si>
    <t>с. Малчовци, общ. Трявна, обл. Габрово</t>
  </si>
  <si>
    <t>с. Малък Девесил, общ. Крумовград, обл. Кърджали</t>
  </si>
  <si>
    <t>с. Малък извор, общ. Ябланица, обл. Ловеч</t>
  </si>
  <si>
    <t>с. Малък извор, общ. Стамболово, обл. Хасково</t>
  </si>
  <si>
    <t>с. Малък манастир, общ. Елхово, обл. Ямбол</t>
  </si>
  <si>
    <t>с. Малък Поровец, общ. Исперих, обл. Разград</t>
  </si>
  <si>
    <t>с. Малък Преславец, общ. Главиница, обл. Силистра</t>
  </si>
  <si>
    <t>с. Припек, общ. Руен, обл. Бургас</t>
  </si>
  <si>
    <t>с. Малък чардак, общ. Съединение, обл. Пловдив</t>
  </si>
  <si>
    <t>с. Мамарчево, общ. Болярово, обл. Ямбол</t>
  </si>
  <si>
    <t>с. Манаселска река, общ. Правец, обл. София (област)</t>
  </si>
  <si>
    <t>с. Манастир, общ. Провадия, обл. Варна</t>
  </si>
  <si>
    <t>с. Манастир, общ. Лъки, обл. Пловдив</t>
  </si>
  <si>
    <t>с. Манастир, общ. Хасково, обл. Хасково</t>
  </si>
  <si>
    <t>с. Манастирица, общ. Попово, обл. Търговище</t>
  </si>
  <si>
    <t>с. Манастирище, общ. Хайредин, обл. Враца</t>
  </si>
  <si>
    <t>с. Манастирище, общ. Своге, обл. София (област)</t>
  </si>
  <si>
    <t>с. Манастирско, общ. Лозница, обл. Разград</t>
  </si>
  <si>
    <t>с. Манастирци, общ. Лозница, обл. Разград</t>
  </si>
  <si>
    <t>с. Мандра, общ. Хасково, обл. Хасково</t>
  </si>
  <si>
    <t>с. Мандрица, общ. Ивайловград, обл. Хасково</t>
  </si>
  <si>
    <t>с. Маневци, общ. Трявна, обл. Габрово</t>
  </si>
  <si>
    <t>с. Маноле, общ. Марица, обл. Пловдив</t>
  </si>
  <si>
    <t>с. Манолич, общ. Сунгурларе, обл. Бургас</t>
  </si>
  <si>
    <t>с. Манолово, общ. Павел баня, обл. Стара Загора</t>
  </si>
  <si>
    <t>с. Манолско Конаре, общ. Марица, обл. Пловдив</t>
  </si>
  <si>
    <t>с. Маноя, общ. Дряново, обл. Габрово</t>
  </si>
  <si>
    <t>с. Манушевци, общ. Антоново, обл. Търговище</t>
  </si>
  <si>
    <t>с. Манчево, общ. Момчилград, обл. Кърджали</t>
  </si>
  <si>
    <t>с. Марафелци, общ. Елена, обл. Велико Търново</t>
  </si>
  <si>
    <t>с. Мараш, общ. Шумен, обл. Шумен</t>
  </si>
  <si>
    <t>с. Марговци, общ. Велико Търново, обл. Велико Търново</t>
  </si>
  <si>
    <t>с. Марикостиново, общ. Петрич, обл. Благоевград</t>
  </si>
  <si>
    <t>с. Маринка, общ. Бургас, обл. Бургас</t>
  </si>
  <si>
    <t>с. Мариновци, общ. Елена, обл. Велико Търново</t>
  </si>
  <si>
    <t>с. Мариновци, общ. Севлиево, обл. Габрово</t>
  </si>
  <si>
    <t>с. Марино поле, общ. Петрич, обл. Благоевград</t>
  </si>
  <si>
    <t>с. Марино поле, общ. Карлово, обл. Пловдив</t>
  </si>
  <si>
    <t>с. Марица, общ. Самоков, обл. София (област)</t>
  </si>
  <si>
    <t>гр. Симеоновград, общ. Симеоновград, обл. Хасково</t>
  </si>
  <si>
    <t>с. Марково, общ. Родопи, обл. Пловдив</t>
  </si>
  <si>
    <t>с. Марково, общ. Братя Даскалови, обл. Стара Загора</t>
  </si>
  <si>
    <t>с. Марково, общ. Каспичан, обл. Шумен</t>
  </si>
  <si>
    <t>с. Марково равнище, общ. Роман, обл. Враца</t>
  </si>
  <si>
    <t>гр. Мартен, общ. Русе, обл. Русе</t>
  </si>
  <si>
    <t>с. Мартино, общ. Кърджали, обл. Кърджали</t>
  </si>
  <si>
    <t>с. Мартиново, общ. Чипровци, обл. Монтана</t>
  </si>
  <si>
    <t>с. Марулево, общ. Благоевград, обл. Благоевград</t>
  </si>
  <si>
    <t>с. Маруцековци, общ. Трявна, обл. Габрово</t>
  </si>
  <si>
    <t>с. Марчево, общ. Гърмен, обл. Благоевград</t>
  </si>
  <si>
    <t>с. Марчино, общ. Попово, обл. Търговище</t>
  </si>
  <si>
    <t>с. Марян, общ. Елена, обл. Велико Търново</t>
  </si>
  <si>
    <t>с. Масларево, общ. Полски Тръмбеш, обл. Велико Търново</t>
  </si>
  <si>
    <t>с. Маслиново, общ. Хасково, обл. Хасково</t>
  </si>
  <si>
    <t>с. Матешовци, общ. Трявна, обл. Габрово</t>
  </si>
  <si>
    <t>с. Маточина, общ. Свиленград, обл. Хасково</t>
  </si>
  <si>
    <t>с. Махалата, общ. Струмяни, обл. Благоевград</t>
  </si>
  <si>
    <t>с. Махалници, общ. Елена, обл. Велико Търново</t>
  </si>
  <si>
    <t>с. Маца, общ. Раднево, обл. Стара Загора</t>
  </si>
  <si>
    <t>с. Мачковци, общ. Априлци, обл. Ловеч</t>
  </si>
  <si>
    <t>с. Медвен, общ. Котел, обл. Сливен</t>
  </si>
  <si>
    <t>с. Медевци, общ. Кирково, обл. Кърджали</t>
  </si>
  <si>
    <t>с. Меден бук, общ. Ивайловград, обл. Хасково</t>
  </si>
  <si>
    <t>с. Медени поляни, общ. Велинград, обл. Пазарджик</t>
  </si>
  <si>
    <t>с. Меден кладенец, общ. Тунджа, обл. Ямбол</t>
  </si>
  <si>
    <t>с. Медешевци, общ. Грамада, обл. Видин</t>
  </si>
  <si>
    <t>с. Медковец, общ. Медковец, обл. Монтана</t>
  </si>
  <si>
    <t>с. Медникарово, общ. Гълъбово, обл. Стара Загора</t>
  </si>
  <si>
    <t>с. Медовене, общ. Кубрат, обл. Разград</t>
  </si>
  <si>
    <t>с. Медовец, общ. Дългопол, обл. Варна</t>
  </si>
  <si>
    <t>с. Медовина, общ. Попово, обл. Търговище</t>
  </si>
  <si>
    <t>с. Медовница, общ. Димово, обл. Видин</t>
  </si>
  <si>
    <t>с. Медово, общ. Поморие, обл. Бургас</t>
  </si>
  <si>
    <t>с. Медово, общ. Братя Даскалови, обл. Стара Загора</t>
  </si>
  <si>
    <t>с. Медово, общ. Добрич-селска, обл. Добрич</t>
  </si>
  <si>
    <t>с. Межда, общ. Тунджа, обл. Ямбол</t>
  </si>
  <si>
    <t>с. Межден, общ. Дулово, обл. Силистра</t>
  </si>
  <si>
    <t>с. Междени, общ. Габрово, обл. Габрово</t>
  </si>
  <si>
    <t>гр. Мездра, общ. Мездра, обл. Враца</t>
  </si>
  <si>
    <t>с. Мездрея, общ. Берковица, обл. Монтана</t>
  </si>
  <si>
    <t>с. Мезек, общ. Свиленград, обл. Хасково</t>
  </si>
  <si>
    <t>гр. Мелник, общ. Сандански, обл. Благоевград</t>
  </si>
  <si>
    <t>с. Мелница, общ. Елхово, обл. Ямбол</t>
  </si>
  <si>
    <t>с. Меляне, общ. Георги Дамяново, обл. Монтана</t>
  </si>
  <si>
    <t>с. Менгишево, общ. Върбица, обл. Шумен</t>
  </si>
  <si>
    <t>с. Мендово, общ. Петрич, обл. Благоевград</t>
  </si>
  <si>
    <t>с. Теменуга, общ. Ардино, обл. Кърджали</t>
  </si>
  <si>
    <t>с. Мененкьово, общ. Белово, обл. Пазарджик</t>
  </si>
  <si>
    <t>с. Мерданя, общ. Лясковец, обл. Велико Търново</t>
  </si>
  <si>
    <t>гр. Меричлери, общ. Димитровград, обл. Хасково</t>
  </si>
  <si>
    <t>с. Места, общ. Банско, обл. Благоевград</t>
  </si>
  <si>
    <t>с. Метлика, общ. Крумовград, обл. Кърджали</t>
  </si>
  <si>
    <t>с. Метличина, общ. Вълчи дол, обл. Варна</t>
  </si>
  <si>
    <t>с. Метличина, общ. Кирково, обл. Кърджали</t>
  </si>
  <si>
    <t>с. Метличка, общ. Кирково, обл. Кърджали</t>
  </si>
  <si>
    <t>с. Методиево, общ. Добрич-селска, обл. Добрич</t>
  </si>
  <si>
    <t>с. Методиево, общ. Върбица, обл. Шумен</t>
  </si>
  <si>
    <t>с. Метохия, общ. Трекляно, обл. Кюстендил</t>
  </si>
  <si>
    <t>с. Мечка, общ. Плевен, обл. Плевен</t>
  </si>
  <si>
    <t>с. Мечка, общ. Иваново, обл. Русе</t>
  </si>
  <si>
    <t>с. Мечкарево, общ. Сливен, обл. Сливен</t>
  </si>
  <si>
    <t>с. Мечковица, общ. Габрово, обл. Габрово</t>
  </si>
  <si>
    <t>с. Мечковци, общ. Ихтиман, обл. София (област)</t>
  </si>
  <si>
    <t>с. Мечкул, общ. Симитли, обл. Благоевград</t>
  </si>
  <si>
    <t>с. Мечово, общ. Антоново, обл. Търговище</t>
  </si>
  <si>
    <t>с. Мещица, общ. Перник, обл. Перник</t>
  </si>
  <si>
    <t>гр. Мизия, общ. Мизия, обл. Враца</t>
  </si>
  <si>
    <t>с. Мийковци, общ. Елена, обл. Велико Търново</t>
  </si>
  <si>
    <t>с. Микре, общ. Угърчин, обл. Ловеч</t>
  </si>
  <si>
    <t>с. Миладиново, общ. Кърджали, обл. Кърджали</t>
  </si>
  <si>
    <t>с. Миладиновци, общ. Добрич-селска, обл. Добрич</t>
  </si>
  <si>
    <t>с. Миладиновци, общ. Търговище, обл. Търговище</t>
  </si>
  <si>
    <t>с. Миладиновци, общ. Тунджа, обл. Ямбол</t>
  </si>
  <si>
    <t>с. Миланово, общ. Своге, обл. София (област)</t>
  </si>
  <si>
    <t>с. Миланово, общ. Велики Преслав, обл. Шумен</t>
  </si>
  <si>
    <t>с. Миле, общ. Мадан, обл. Смолян</t>
  </si>
  <si>
    <t>с. Милево, общ. Садово, обл. Пловдив</t>
  </si>
  <si>
    <t>с. Елхово, общ. Николаево, обл. Стара Загора</t>
  </si>
  <si>
    <t>с. Милевци, общ. Трявна, обл. Габрово</t>
  </si>
  <si>
    <t>с. Миленча, общ. Троян, обл. Ловеч</t>
  </si>
  <si>
    <t>с. Милино, общ. Антоново, обл. Търговище</t>
  </si>
  <si>
    <t>с. Милковица, общ. Гулянци, обл. Плевен</t>
  </si>
  <si>
    <t>с. Милково, общ. Смолян, обл. Смолян</t>
  </si>
  <si>
    <t>с. Милковци, общ. Габрово, обл. Габрово</t>
  </si>
  <si>
    <t>с. Милкьовци, общ. Трън, обл. Перник</t>
  </si>
  <si>
    <t>с. Милославци, общ. Трън, обл. Перник</t>
  </si>
  <si>
    <t>с. Милчина лъка, общ. Грамада, обл. Видин</t>
  </si>
  <si>
    <t>с. Миндя, общ. Велико Търново, обл. Велико Търново</t>
  </si>
  <si>
    <t>с. Миневци, общ. Елена, обл. Велико Търново</t>
  </si>
  <si>
    <t>с. Минерални бани, общ. Минерални бани, обл. Хасково</t>
  </si>
  <si>
    <t>с. Минзухар, общ. Черноочене, обл. Кърджали</t>
  </si>
  <si>
    <t>с. Мириовец, общ. Ябланица, обл. Ловеч</t>
  </si>
  <si>
    <t>с. Мирково, общ. Мирково, обл. София (област)</t>
  </si>
  <si>
    <t>с. Мировец, общ. Търговище, обл. Търговище</t>
  </si>
  <si>
    <t>с. Мирово, общ. Стражица, обл. Велико Търново</t>
  </si>
  <si>
    <t>с. Вратца, общ. Кюстендил, обл. Кюстендил</t>
  </si>
  <si>
    <t>с. Мирово, общ. Ихтиман, обл. София (област)</t>
  </si>
  <si>
    <t>с. Мирово, общ. Братя Даскалови, обл. Стара Загора</t>
  </si>
  <si>
    <t>с. Мировци, общ. Нови пазар, обл. Шумен</t>
  </si>
  <si>
    <t>с. Мировяне, общ. Столична, обл. София (столица)</t>
  </si>
  <si>
    <t>с. Миролюбово, общ. Бургас, обл. Бургас</t>
  </si>
  <si>
    <t>с. Мирчовци, общ. Елена, обл. Велико Търново</t>
  </si>
  <si>
    <t>с. Мирянци, общ. Пазарджик, обл. Пазарджик</t>
  </si>
  <si>
    <t>с. Митино, общ. Петрич, обл. Благоевград</t>
  </si>
  <si>
    <t>с. Митовска, общ. Мадан, обл. Смолян</t>
  </si>
  <si>
    <t>с. Митровци, общ. Чипровци, обл. Монтана</t>
  </si>
  <si>
    <t>гр. Монтана, общ. Монтана, обл. Монтана</t>
  </si>
  <si>
    <t>с. Михайлово, общ. Хайредин, обл. Враца</t>
  </si>
  <si>
    <t>с. Михайлово, общ. Стара Загора, обл. Стара Загора</t>
  </si>
  <si>
    <t>с. Михайловци, общ. Габрово, обл. Габрово</t>
  </si>
  <si>
    <t>с. Михалич, общ. Вълчи дол, обл. Варна</t>
  </si>
  <si>
    <t>с. Михалич, общ. Свиленград, обл. Хасково</t>
  </si>
  <si>
    <t>с. Михалково, общ. Девин, обл. Смолян</t>
  </si>
  <si>
    <t>с. Михалци, общ. Павликени, обл. Велико Търново</t>
  </si>
  <si>
    <t>с. Михилци, общ. Хисаря, обл. Пловдив</t>
  </si>
  <si>
    <t>с. Михнево, общ. Петрич, обл. Благоевград</t>
  </si>
  <si>
    <t>с. Миховци, общ. Трявна, обл. Габрово</t>
  </si>
  <si>
    <t>с. Мичковци, общ. Габрово, обл. Габрово</t>
  </si>
  <si>
    <t>гр. Царево, общ. Царево, обл. Бургас</t>
  </si>
  <si>
    <t>с. Мишевско, общ. Джебел, обл. Кърджали</t>
  </si>
  <si>
    <t>с. Мишеморков хан, общ. Велико Търново, обл. Велико Търново</t>
  </si>
  <si>
    <t>с. Мишкарете, общ. Ябланица, обл. Ловеч</t>
  </si>
  <si>
    <t>с. Млада гвардия, общ. Ветрино, обл. Варна</t>
  </si>
  <si>
    <t>с. Младежко, общ. Малко Търново, обл. Бургас</t>
  </si>
  <si>
    <t>с. Младен, общ. Севлиево, обл. Габрово</t>
  </si>
  <si>
    <t>с. Младиново, общ. Свиленград, обл. Хасково</t>
  </si>
  <si>
    <t>с. Младово, общ. Сливен, обл. Сливен</t>
  </si>
  <si>
    <t>с. Мламолово, общ. Бобов дол, обл. Кюстендил</t>
  </si>
  <si>
    <t>с. Млекарево, общ. Нова Загора, обл. Сливен</t>
  </si>
  <si>
    <t>с. Млечево, общ. Севлиево, обл. Габрово</t>
  </si>
  <si>
    <t>с. Млечино, общ. Ардино, обл. Кърджали</t>
  </si>
  <si>
    <t>с. Могила, общ. Стара Загора, обл. Стара Загора</t>
  </si>
  <si>
    <t>с. Могила, общ. Каспичан, обл. Шумен</t>
  </si>
  <si>
    <t>с. Могила, общ. Тунджа, обл. Ямбол</t>
  </si>
  <si>
    <t>с. Могилец, общ. Омуртаг, обл. Търговище</t>
  </si>
  <si>
    <t>с. Могилите, общ. Трявна, обл. Габрово</t>
  </si>
  <si>
    <t>с. Могилица, общ. Смолян, обл. Смолян</t>
  </si>
  <si>
    <t>с. Могилище, общ. Каварна, обл. Добрич</t>
  </si>
  <si>
    <t>с. Могилово, общ. Чирпан, обл. Стара Загора</t>
  </si>
  <si>
    <t>с. Могиляне, общ. Кирково, обл. Кърджали</t>
  </si>
  <si>
    <t>с. Мокреш, общ. Вълчедръм, обл. Монтана</t>
  </si>
  <si>
    <t>с. Мокреш, общ. Велики Преслав, обл. Шумен</t>
  </si>
  <si>
    <t>с. Мокрище, общ. Пазарджик, обл. Пазарджик</t>
  </si>
  <si>
    <t>с. Момина клисура, общ. Белово, обл. Пазарджик</t>
  </si>
  <si>
    <t>с. Момина сълза, общ. Момчилград, обл. Кърджали</t>
  </si>
  <si>
    <t>с. Момино, общ. Търговище, обл. Търговище</t>
  </si>
  <si>
    <t>с. Момино, общ. Хасково, обл. Хасково</t>
  </si>
  <si>
    <t>с. Момино село, общ. Раковски, обл. Пловдив</t>
  </si>
  <si>
    <t>с. Момин сбор, общ. Велико Търново, обл. Велико Търново</t>
  </si>
  <si>
    <t>с. Моминско, общ. Садово, обл. Пловдив</t>
  </si>
  <si>
    <t>с. Момково, общ. Свиленград, обл. Хасково</t>
  </si>
  <si>
    <t>с. Царичино, общ. Балчик, обл. Добрич</t>
  </si>
  <si>
    <t>гр. Момчилград, общ. Момчилград, обл. Кърджали</t>
  </si>
  <si>
    <t>с. Момчилово, общ. Ветрино, обл. Варна</t>
  </si>
  <si>
    <t>с. Момчиловци, общ. Смолян, обл. Смолян</t>
  </si>
  <si>
    <t>с. Морава, общ. Свищов, обл. Велико Търново</t>
  </si>
  <si>
    <t>с. Моравица, общ. Мездра, обл. Враца</t>
  </si>
  <si>
    <t>с. Моравица, общ. Антоново, обл. Търговище</t>
  </si>
  <si>
    <t>с. Моравка, общ. Антоново, обл. Търговище</t>
  </si>
  <si>
    <t>с. Моровеците, общ. Габрово, обл. Габрово</t>
  </si>
  <si>
    <t>с. Горно Черковище, общ. Казанлък, обл. Стара Загора</t>
  </si>
  <si>
    <t>с. Мортагоново, общ. Разград, обл. Разград</t>
  </si>
  <si>
    <t>с. Морянци, общ. Крумовград, обл. Кърджали</t>
  </si>
  <si>
    <t>с. Московец, общ. Карлово, обл. Пловдив</t>
  </si>
  <si>
    <t>с. Мост, общ. Кърджали, обл. Кърджали</t>
  </si>
  <si>
    <t>с. Мостич, общ. Велики Преслав, обл. Шумен</t>
  </si>
  <si>
    <t>с. Мостово, общ. Асеновград, обл. Пловдив</t>
  </si>
  <si>
    <t>с. Мочуре, общ. Рудозем, обл. Смолян</t>
  </si>
  <si>
    <t>с. Мощанец, общ. Благоевград, обл. Благоевград</t>
  </si>
  <si>
    <t>с. Мракетинци, общ. Трън, обл. Перник</t>
  </si>
  <si>
    <t>с. Мрамор, общ. Трън, обл. Перник</t>
  </si>
  <si>
    <t>с. Мрамор, общ. Столична, обл. София (столица)</t>
  </si>
  <si>
    <t>с. Мрамор, общ. Тополовград, обл. Хасково</t>
  </si>
  <si>
    <t>с. Мраморен, общ. Враца, обл. Враца</t>
  </si>
  <si>
    <t>с. Мрахори, общ. Габрово, обл. Габрово</t>
  </si>
  <si>
    <t>с. Мраченик, общ. Карлово, обл. Пловдив</t>
  </si>
  <si>
    <t>с. Мрежичко, общ. Руен, обл. Бургас</t>
  </si>
  <si>
    <t>с. Мрежичко, общ. Джебел, обл. Кърджали</t>
  </si>
  <si>
    <t>с. Мръзеци, общ. Трявна, обл. Габрово</t>
  </si>
  <si>
    <t>с. Мугла, общ. Смолян, обл. Смолян</t>
  </si>
  <si>
    <t>с. Музга, общ. Габрово, обл. Габрово</t>
  </si>
  <si>
    <t>с. Мулдава, общ. Асеновград, обл. Пловдив</t>
  </si>
  <si>
    <t>с. Рупите, общ. Петрич, обл. Благоевград</t>
  </si>
  <si>
    <t>с. Мурга, общ. Черноочене, обл. Кърджали</t>
  </si>
  <si>
    <t>с. Мургаш, общ. Годеч, обл. София (област)</t>
  </si>
  <si>
    <t>с. Мургово, общ. Кърджали, обл. Кърджали</t>
  </si>
  <si>
    <t>с. Мурено, общ. Земен, обл. Перник</t>
  </si>
  <si>
    <t>с. Мурсалево, общ. Кочериново, обл. Кюстендил</t>
  </si>
  <si>
    <t>с. Муртинци, общ. Брезник, обл. Перник</t>
  </si>
  <si>
    <t>с. Мусачево, общ. Елин Пелин, обл. София (област)</t>
  </si>
  <si>
    <t>с. Мусачево, общ. Гълъбово, обл. Стара Загора</t>
  </si>
  <si>
    <t>с. Мусево, общ. Ардино, обл. Кърджали</t>
  </si>
  <si>
    <t>с. Муселиево, общ. Никопол, обл. Плевен</t>
  </si>
  <si>
    <t>с. Мусина, общ. Павликени, обл. Велико Търново</t>
  </si>
  <si>
    <t>с. Мусомища, общ. Гоце Делчев, обл. Благоевград</t>
  </si>
  <si>
    <t>с. Мустрак, общ. Свиленград, обл. Хасково</t>
  </si>
  <si>
    <t>с. Мухово, общ. Ихтиман, обл. София (област)</t>
  </si>
  <si>
    <t>с. Муця, общ. Дряново, обл. Габрово</t>
  </si>
  <si>
    <t>с. Мъглен, общ. Айтос, обл. Бургас</t>
  </si>
  <si>
    <t>с. Мъглене, общ. Кирково, обл. Кърджали</t>
  </si>
  <si>
    <t>гр. Мъглиж, общ. Мъглиж, обл. Стара Загора</t>
  </si>
  <si>
    <t>с. Мъглища, общ. Мадан, обл. Смолян</t>
  </si>
  <si>
    <t>с. Мъдрево, общ. Кубрат, обл. Разград</t>
  </si>
  <si>
    <t>с. Мъдрец, общ. Кърджали, обл. Кърджали</t>
  </si>
  <si>
    <t>с. Мъдрец, общ. Гълъбово, обл. Стара Загора</t>
  </si>
  <si>
    <t>с. Мъдрино, общ. Карнобат, обл. Бургас</t>
  </si>
  <si>
    <t>с. Мърводол, общ. Невестино, обл. Кюстендил</t>
  </si>
  <si>
    <t>с. Мързян, общ. Златоград, обл. Смолян</t>
  </si>
  <si>
    <t>с. Мъртвината, общ. Елена, обл. Велико Търново</t>
  </si>
  <si>
    <t>с. Мърчаево, общ. Столична, обл. София (столица)</t>
  </si>
  <si>
    <t>с. Мърчево, общ. Бойчиновци, обл. Монтана</t>
  </si>
  <si>
    <t>с. Мъсърлии, общ. Сливен, обл. Сливен</t>
  </si>
  <si>
    <t>с. Мътеница, общ. Хисаря, обл. Пловдив</t>
  </si>
  <si>
    <t>с. Малки Искър, общ. Етрополе, обл. София (област)</t>
  </si>
  <si>
    <t>с. Малуша, общ. Габрово, обл. Габрово</t>
  </si>
  <si>
    <t>с. Микрево, общ. Струмяни, обл. Благоевград</t>
  </si>
  <si>
    <t>с. Малък дол, общ. Братя Даскалови, обл. Стара Загора</t>
  </si>
  <si>
    <t>гр. Момин Проход, общ. Костенец, обл. София (област)</t>
  </si>
  <si>
    <t>с. Малко Йонково, общ. Исперих, обл. Разград</t>
  </si>
  <si>
    <t>с. Навъсен, общ. Симеоновград, обл. Хасково</t>
  </si>
  <si>
    <t>с. Надарево, общ. Търговище, обл. Търговище</t>
  </si>
  <si>
    <t>с. Надарци, общ. Смолян, обл. Смолян</t>
  </si>
  <si>
    <t>с. Надежден, общ. Харманли, обл. Хасково</t>
  </si>
  <si>
    <t>с. Преображенци, общ. Руен, обл. Бургас</t>
  </si>
  <si>
    <t>с. Найден Герово, общ. Съединение, обл. Пловдив</t>
  </si>
  <si>
    <t>с. Найденово, общ. Братя Даскалови, обл. Стара Загора</t>
  </si>
  <si>
    <t>с. Нане, общ. Кирково, обл. Кърджали</t>
  </si>
  <si>
    <t>с. Нановица, общ. Момчилград, обл. Кърджали</t>
  </si>
  <si>
    <t>с. Нановица, общ. Ябланица, обл. Ловеч</t>
  </si>
  <si>
    <t>с. Нареченски бани, общ. Асеновград, обл. Пловдив</t>
  </si>
  <si>
    <t>с. Насалевци, общ. Трън, обл. Перник</t>
  </si>
  <si>
    <t>с. Наум, общ. Каолиново, обл. Шумен</t>
  </si>
  <si>
    <t>с. Научене, общ. Нова Загора, обл. Сливен</t>
  </si>
  <si>
    <t>с. Нацовци, общ. Велико Търново, обл. Велико Търново</t>
  </si>
  <si>
    <t>с. Начево, общ. Драгоман, обл. София (област)</t>
  </si>
  <si>
    <t>с. Небеска, общ. Черноочене, обл. Кърджали</t>
  </si>
  <si>
    <t>с. Невестино, общ. Карнобат, обл. Бургас</t>
  </si>
  <si>
    <t>с. Невестино, общ. Невестино, обл. Кюстендил</t>
  </si>
  <si>
    <t>с. Невша, общ. Ветрино, обл. Варна</t>
  </si>
  <si>
    <t>с. Негован, общ. Столична, обл. София (столица)</t>
  </si>
  <si>
    <t>с. Неговановци, общ. Ново село, обл. Видин</t>
  </si>
  <si>
    <t>с. Негованци, общ. Радомир, обл. Перник</t>
  </si>
  <si>
    <t>с. Негушево, общ. Горна Малина, обл. София (област)</t>
  </si>
  <si>
    <t>с. Недан, общ. Павликени, обл. Велико Търново</t>
  </si>
  <si>
    <t>с. Неделево, общ. Съединение, обл. Пловдив</t>
  </si>
  <si>
    <t>гр. Неделино, общ. Неделино, обл. Смолян</t>
  </si>
  <si>
    <t>с. Неделище, общ. Драгоман, обл. София (област)</t>
  </si>
  <si>
    <t>с. Неделкова Гращица, общ. Невестино, обл. Кюстендил</t>
  </si>
  <si>
    <t>с. Неделково, общ. Трън, обл. Перник</t>
  </si>
  <si>
    <t>с. Недоклан, общ. Разград, обл. Разград</t>
  </si>
  <si>
    <t>с. Недялковци, общ. Елена, обл. Велико Търново</t>
  </si>
  <si>
    <t>с. Недялковци, общ. Трявна, обл. Габрово</t>
  </si>
  <si>
    <t>с. Недялско, общ. Стралджа, обл. Ямбол</t>
  </si>
  <si>
    <t>с. Нейково, общ. Котел, обл. Сливен</t>
  </si>
  <si>
    <t>с. Нейково, общ. Каварна, обл. Добрич</t>
  </si>
  <si>
    <t>с. Нейкьовец, общ. Ихтиман, обл. София (област)</t>
  </si>
  <si>
    <t>с. Нейчовци, общ. Дряново, обл. Габрово</t>
  </si>
  <si>
    <t>с. Ненково, общ. Кърджали, обл. Кърджали</t>
  </si>
  <si>
    <t>с. Неново, общ. Провадия, обл. Варна</t>
  </si>
  <si>
    <t>с. Неновци, общ. Трявна, обл. Габрово</t>
  </si>
  <si>
    <t>с. Неофит Бозвелиево, общ. Момчилград, обл. Кърджали</t>
  </si>
  <si>
    <t>с. Неофит Рилски, общ. Ветрино, обл. Варна</t>
  </si>
  <si>
    <t>с. Непразненци, общ. Брезник, обл. Перник</t>
  </si>
  <si>
    <t>гр. Несебър, общ. Несебър, обл. Бургас</t>
  </si>
  <si>
    <t>с. Несла, общ. Драгоман, обл. София (област)</t>
  </si>
  <si>
    <t>с. Нефела, общ. Враца, обл. Враца</t>
  </si>
  <si>
    <t>с. Нешевци, общ. Елена, обл. Велико Търново</t>
  </si>
  <si>
    <t>с. Нивянин, общ. Борован, обл. Враца</t>
  </si>
  <si>
    <t>с. Никачковци, общ. Трявна, обл. Габрово</t>
  </si>
  <si>
    <t>с. Николаевка, общ. Суворово, обл. Варна</t>
  </si>
  <si>
    <t>с. Николаево, общ. Стражица, обл. Велико Търново</t>
  </si>
  <si>
    <t>с. Николаево, общ. Трявна, обл. Габрово</t>
  </si>
  <si>
    <t>с. Николаево, общ. Радомир, обл. Перник</t>
  </si>
  <si>
    <t>с. Николаево, общ. Плевен, обл. Плевен</t>
  </si>
  <si>
    <t>с. Николаево, общ. Сливен, обл. Сливен</t>
  </si>
  <si>
    <t>гр. Николаево, общ. Николаево, обл. Стара Загора</t>
  </si>
  <si>
    <t>с. Никола Козлево, общ. Никола Козлево, обл. Шумен</t>
  </si>
  <si>
    <t>с. Николово, общ. Монтана, обл. Монтана</t>
  </si>
  <si>
    <t>с. Николово, общ. Русе, обл. Русе</t>
  </si>
  <si>
    <t>с. Николово, общ. Хасково, обл. Хасково</t>
  </si>
  <si>
    <t>с. Николовци, общ. Елена, обл. Велико Търново</t>
  </si>
  <si>
    <t>с. Николчовци, общ. Елена, обл. Велико Търново</t>
  </si>
  <si>
    <t>с. Николчовци, общ. Габрово, обл. Габрово</t>
  </si>
  <si>
    <t>гр. Никопол, общ. Никопол, обл. Плевен</t>
  </si>
  <si>
    <t>с. Никудин, общ. Струмяни, обл. Благоевград</t>
  </si>
  <si>
    <t>с. Никюп, общ. Велико Търново, обл. Велико Търново</t>
  </si>
  <si>
    <t>с. Ниска поляна, общ. Котел, обл. Сливен</t>
  </si>
  <si>
    <t>с. Нисово, общ. Иваново, обл. Русе</t>
  </si>
  <si>
    <t>с. Ничовци, общ. Елена, обл. Велико Търново</t>
  </si>
  <si>
    <t>с. Нова бяла река, общ. Върбица, обл. Шумен</t>
  </si>
  <si>
    <t>с. Нова Върбовка, общ. Стражица, обл. Велико Търново</t>
  </si>
  <si>
    <t>гр. Нова Загора, общ. Нова Загора, обл. Сливен</t>
  </si>
  <si>
    <t>с. Нова Камена, общ. Тервел, обл. Добрич</t>
  </si>
  <si>
    <t>с. Новаково, общ. Аксаково, обл. Варна</t>
  </si>
  <si>
    <t>с. Новаково, общ. Асеновград, обл. Пловдив</t>
  </si>
  <si>
    <t>с. Новаковци, общ. Габрово, обл. Габрово</t>
  </si>
  <si>
    <t>с. Нова ливада, общ. Ивайловград, обл. Хасково</t>
  </si>
  <si>
    <t>с. Нова Ловча, общ. Хаджидимово, обл. Благоевград</t>
  </si>
  <si>
    <t>с. Нова махала, общ. Батак, обл. Пазарджик</t>
  </si>
  <si>
    <t>с. Нова махала, общ. Николаево, обл. Стара Загора</t>
  </si>
  <si>
    <t>с. Нова Надежда, общ. Хасково, обл. Хасково</t>
  </si>
  <si>
    <t>с. Нова Попина, общ. Ситово, обл. Силистра</t>
  </si>
  <si>
    <t>с. Новачево, общ. Сливен, обл. Сливен</t>
  </si>
  <si>
    <t>с. Новачене, общ. Никопол, обл. Плевен</t>
  </si>
  <si>
    <t>с. Новачене, общ. Ботевград, обл. София (област)</t>
  </si>
  <si>
    <t>с. Нова Черна, общ. Тутракан, обл. Силистра</t>
  </si>
  <si>
    <t>с. Нова Шипка, общ. Долни чифлик, обл. Варна</t>
  </si>
  <si>
    <t>с. Новград, общ. Ценово, обл. Русе</t>
  </si>
  <si>
    <t>гр. Стамболийски, общ. Стамболийски, обл. Пловдив</t>
  </si>
  <si>
    <t>с. Нови пазар, общ. Черноочене, обл. Кърджали</t>
  </si>
  <si>
    <t>гр. Нови пазар, общ. Нови пазар, обл. Шумен</t>
  </si>
  <si>
    <t>с. Нови хан, общ. Елин Пелин, обл. София (област)</t>
  </si>
  <si>
    <t>с. Нови чифлик, общ. Кюстендил, обл. Кюстендил</t>
  </si>
  <si>
    <t>с. Ново Ботево, общ. Добрич-селска, обл. Добрич</t>
  </si>
  <si>
    <t>с. Ново бърдо, общ. Драгоман, обл. София (област)</t>
  </si>
  <si>
    <t>с. Новогорци, общ. Златарица, обл. Велико Търново</t>
  </si>
  <si>
    <t>с. Ново градище, общ. Стражица, обл. Велико Търново</t>
  </si>
  <si>
    <t>с. Ново Делчево, общ. Сандански, обл. Благоевград</t>
  </si>
  <si>
    <t>с. Ново Железаре, общ. Хисаря, обл. Пловдив</t>
  </si>
  <si>
    <t>с. Ново Кономлади, общ. Петрич, обл. Благоевград</t>
  </si>
  <si>
    <t>с. Ново Лески, общ. Хаджидимово, обл. Благоевград</t>
  </si>
  <si>
    <t>с. Ново Оряхово, общ. Долни чифлик, обл. Варна</t>
  </si>
  <si>
    <t>с. Ново Паничарево, общ. Приморско, обл. Бургас</t>
  </si>
  <si>
    <t>с. Новосел, общ. Шумен, обл. Шумен</t>
  </si>
  <si>
    <t>с. Новоселец, общ. Нова Загора, обл. Сливен</t>
  </si>
  <si>
    <t>с. Новоселище, общ. Черноочене, обл. Кърджали</t>
  </si>
  <si>
    <t>с. Ново село, общ. Кресна, обл. Благоевград</t>
  </si>
  <si>
    <t>с. Ново село, общ. Велико Търново, обл. Велико Търново</t>
  </si>
  <si>
    <t>с. Ново село, общ. Ново село, обл. Видин</t>
  </si>
  <si>
    <t>с. Ново село, общ. Кюстендил, обл. Кюстендил</t>
  </si>
  <si>
    <t>гр. Априлци, общ. Априлци, обл. Ловеч</t>
  </si>
  <si>
    <t>с. Ново село, общ. Стамболийски, обл. Пловдив</t>
  </si>
  <si>
    <t>с. Ново село, общ. Русе, обл. Русе</t>
  </si>
  <si>
    <t>с. Ново село, общ. Самоков, обл. София (област)</t>
  </si>
  <si>
    <t>с. Ново село, общ. Стара Загора, обл. Стара Загора</t>
  </si>
  <si>
    <t>с. Константиново, общ. Камено, обл. Бургас</t>
  </si>
  <si>
    <t>с. Новоселци, общ. Видин, обл. Видин</t>
  </si>
  <si>
    <t>с. Новоселяне, общ. Бобов дол, обл. Кюстендил</t>
  </si>
  <si>
    <t>с. Ново Ходжово, общ. Сандански, обл. Благоевград</t>
  </si>
  <si>
    <t>с. Ново Янково, общ. Смядово, обл. Шумен</t>
  </si>
  <si>
    <t>с. Ноевци, общ. Брезник, обл. Перник</t>
  </si>
  <si>
    <t>с. Ножарево, общ. Главиница, обл. Силистра</t>
  </si>
  <si>
    <t>с. Ножарово, общ. Самуил, обл. Разград</t>
  </si>
  <si>
    <t>с. Ножерите, общ. Трявна, обл. Габрово</t>
  </si>
  <si>
    <t>с. Носеите, общ. Трявна, обл. Габрово</t>
  </si>
  <si>
    <t>с. Ночево, общ. Черноочене, обл. Кърджали</t>
  </si>
  <si>
    <t>с. Нюшковци, общ. Елена, обл. Велико Търново</t>
  </si>
  <si>
    <t>с. Николичевци, общ. Кюстендил, обл. Кюстендил</t>
  </si>
  <si>
    <t>с. НАСТАН, общ. Девин, обл. Смолян</t>
  </si>
  <si>
    <t>с. Обединение, общ. Полски Тръмбеш, обл. Велико Търново</t>
  </si>
  <si>
    <t>с. Обел, общ. Благоевград, обл. Благоевград</t>
  </si>
  <si>
    <t>гр. Обзор, общ. Несебър, обл. Бургас</t>
  </si>
  <si>
    <t>с. Обидим, общ. Банско, обл. Благоевград</t>
  </si>
  <si>
    <t>с. Обител, общ. Омуртаг, обл. Търговище</t>
  </si>
  <si>
    <t>с. Обичник, общ. Момчилград, обл. Кърджали</t>
  </si>
  <si>
    <t>с. Обнова, общ. Левски, обл. Плевен</t>
  </si>
  <si>
    <t>с. Оборище, общ. Вълчи дол, обл. Варна</t>
  </si>
  <si>
    <t>с. Оборище, общ. Панагюрище, обл. Пазарджик</t>
  </si>
  <si>
    <t>с. Обретеник, общ. Борово, обл. Русе</t>
  </si>
  <si>
    <t>с. Оброчище, общ. Балчик, обл. Добрич</t>
  </si>
  <si>
    <t>с. Обручище, общ. Гълъбово, обл. Стара Загора</t>
  </si>
  <si>
    <t>с. Овен, общ. Дулово, обл. Силистра</t>
  </si>
  <si>
    <t>с. Овощарци, общ. Габрово, обл. Габрово</t>
  </si>
  <si>
    <t>с. Овощна, общ. Златарица, обл. Велико Търново</t>
  </si>
  <si>
    <t>с. Овощник, общ. Казанлък, обл. Стара Загора</t>
  </si>
  <si>
    <t>с. Овчага, общ. Провадия, обл. Варна</t>
  </si>
  <si>
    <t>с. Овча могила, общ. Свищов, обл. Велико Търново</t>
  </si>
  <si>
    <t>с. Овчари, общ. Крумовград, обл. Кърджали</t>
  </si>
  <si>
    <t>с. Овчарово, общ. Добрич-селска, обл. Добрич</t>
  </si>
  <si>
    <t>с. Овчарово, общ. Търговище, обл. Търговище</t>
  </si>
  <si>
    <t>с. Овчарово, общ. Харманли, обл. Хасково</t>
  </si>
  <si>
    <t>с. Овчарово, общ. Шумен, обл. Шумен</t>
  </si>
  <si>
    <t>с. Овчарци, общ. Сапарева баня, обл. Кюстендил</t>
  </si>
  <si>
    <t>с. Овчарци, общ. Раднево, обл. Стара Загора</t>
  </si>
  <si>
    <t>с. Овчево, общ. Джебел, обл. Кърджали</t>
  </si>
  <si>
    <t>с. Овчеполци, общ. Пазарджик, обл. Пазарджик</t>
  </si>
  <si>
    <t>с. Овчи кладенец, общ. Тунджа, обл. Ямбол</t>
  </si>
  <si>
    <t>с. Оглед, общ. Рудозем, обл. Смолян</t>
  </si>
  <si>
    <t>с. Огнен, общ. Карнобат, обл. Бургас</t>
  </si>
  <si>
    <t>с. Огняново, общ. Гърмен, обл. Благоевград</t>
  </si>
  <si>
    <t>с. Огняново, общ. Пазарджик, обл. Пазарджик</t>
  </si>
  <si>
    <t>с. Огняново, общ. Елин Пелин, обл. София (област)</t>
  </si>
  <si>
    <t>с. Огняново, общ. Крушари, обл. Добрич</t>
  </si>
  <si>
    <t>с. Огоя, общ. Своге, обл. София (област)</t>
  </si>
  <si>
    <t>с. Оградна, общ. Неделино, обл. Смолян</t>
  </si>
  <si>
    <t>с. Огражден, общ. Генерал Тошево, обл. Добрич</t>
  </si>
  <si>
    <t>с. Одоровци, общ. Брусарци, обл. Монтана</t>
  </si>
  <si>
    <t>с. Одраница, общ. Земен, обл. Перник</t>
  </si>
  <si>
    <t>с. Одринци, общ. Ивайловград, обл. Хасково</t>
  </si>
  <si>
    <t>с. Одринци, общ. Добрич-селска, обл. Добрич</t>
  </si>
  <si>
    <t>с. Одърне, общ. Пордим, обл. Плевен</t>
  </si>
  <si>
    <t>с. Одърци, общ. Добрич-селска, обл. Добрич</t>
  </si>
  <si>
    <t>с. Озърновци, общ. Брезник, обл. Перник</t>
  </si>
  <si>
    <t>с. Околиите, общ. Трявна, обл. Габрово</t>
  </si>
  <si>
    <t>с. Окоп, общ. Тунджа, обл. Ямбол</t>
  </si>
  <si>
    <t>с. Окорш, общ. Дулово, обл. Силистра</t>
  </si>
  <si>
    <t>с. Оман, общ. Болярово, обл. Ямбол</t>
  </si>
  <si>
    <t>с. Омарчево, общ. Нова Загора, обл. Сливен</t>
  </si>
  <si>
    <t>с. Омарчево, общ. Каолиново, обл. Шумен</t>
  </si>
  <si>
    <t>гр. Омуртаг, общ. Омуртаг, обл. Търговище</t>
  </si>
  <si>
    <t>с. Оногур, общ. Тервел, обл. Добрич</t>
  </si>
  <si>
    <t>гр. Опака, общ. Опака, обл. Търговище</t>
  </si>
  <si>
    <t>с. Опан, общ. Опан, обл. Стара Загора</t>
  </si>
  <si>
    <t>с. Опанец, общ. Плевен, обл. Плевен</t>
  </si>
  <si>
    <t>с. Опанец, общ. Добрич-селска, обл. Добрич</t>
  </si>
  <si>
    <t>с. Опицвет, общ. Костинброд, обл. София (област)</t>
  </si>
  <si>
    <t>с. Оплетня, общ. Своге, обл. София (област)</t>
  </si>
  <si>
    <t>с. Опълченец, общ. Братя Даскалови, обл. Стара Загора</t>
  </si>
  <si>
    <t>с. Опълченско, общ. Кърджали, обл. Кърджали</t>
  </si>
  <si>
    <t>с. Орач, общ. Антоново, обл. Търговище</t>
  </si>
  <si>
    <t>с. Ореховица, общ. Долна Митрополия, обл. Плевен</t>
  </si>
  <si>
    <t>с. Орехово, общ. Чепеларе, обл. Смолян</t>
  </si>
  <si>
    <t>с. Ореш, общ. Свищов, обл. Велико Търново</t>
  </si>
  <si>
    <t>с. Ореша, общ. Тетевен, обл. Ловеч</t>
  </si>
  <si>
    <t>с. Орешак, общ. Аксаково, обл. Варна</t>
  </si>
  <si>
    <t>с. Орешак, общ. Троян, обл. Ловеч</t>
  </si>
  <si>
    <t>с. Орешари, общ. Крумовград, обл. Кърджали</t>
  </si>
  <si>
    <t>с. Ореше, общ. Гърмен, обл. Благоевград</t>
  </si>
  <si>
    <t>с. Орешене, общ. Ябланица, обл. Ловеч</t>
  </si>
  <si>
    <t>с. Орешене, общ. Дулово, обл. Силистра</t>
  </si>
  <si>
    <t>с. Орешец, общ. Асеновград, обл. Пловдив</t>
  </si>
  <si>
    <t>с. Орешец, общ. Харманли, обл. Хасково</t>
  </si>
  <si>
    <t>с. Орешино, общ. Ивайловград, обл. Хасково</t>
  </si>
  <si>
    <t>с. Орешец, общ. Смолян, обл. Смолян</t>
  </si>
  <si>
    <t>с. Орешник, общ. Тополовград, обл. Хасково</t>
  </si>
  <si>
    <t>с. Орешница, общ. Кърджали, обл. Кърджали</t>
  </si>
  <si>
    <t>с. Оризаре, общ. Несебър, обл. Бургас</t>
  </si>
  <si>
    <t>с. Оризари, общ. Родопи, обл. Пловдив</t>
  </si>
  <si>
    <t>с. Оризари, общ. Твърдица, обл. Сливен</t>
  </si>
  <si>
    <t>с. Оризово, общ. Братя Даскалови, обл. Стара Загора</t>
  </si>
  <si>
    <t>с. Орлица, общ. Кирково, обл. Кърджали</t>
  </si>
  <si>
    <t>с. Орлова могила, общ. Добрич-селска, обл. Добрич</t>
  </si>
  <si>
    <t>с. Орлов дол, общ. Тополовград, обл. Хасково</t>
  </si>
  <si>
    <t>с. Орловец, общ. Полски Тръмбеш, обл. Велико Търново</t>
  </si>
  <si>
    <t>с. Орлово, общ. Котел, обл. Сливен</t>
  </si>
  <si>
    <t>с. Орлово, общ. Хасково, обл. Хасково</t>
  </si>
  <si>
    <t>с. Орловци, общ. Габрово, обл. Габрово</t>
  </si>
  <si>
    <t>с. Орляк, общ. Тервел, обл. Добрич</t>
  </si>
  <si>
    <t>с. Орляне, общ. Угърчин, обл. Ловеч</t>
  </si>
  <si>
    <t>с. Орсоя, общ. Лом, обл. Монтана</t>
  </si>
  <si>
    <t>с. Орлинци, общ. Средец, обл. Бургас</t>
  </si>
  <si>
    <t>с. Орцево, общ. Белица, обл. Благоевград</t>
  </si>
  <si>
    <t>с. Оряховец, общ. Баните, обл. Смолян</t>
  </si>
  <si>
    <t>с. Оряховица, общ. Стара Загора, обл. Стара Загора</t>
  </si>
  <si>
    <t>гр. Оряхово, общ. Оряхово, обл. Враца</t>
  </si>
  <si>
    <t>с. Оряхово, общ. Любимец, обл. Хасково</t>
  </si>
  <si>
    <t>с. Оселна, общ. Мездра, обл. Враца</t>
  </si>
  <si>
    <t>с. Оселна, общ. Етрополе, обл. София (област)</t>
  </si>
  <si>
    <t>с. Осен, общ. Криводол, обл. Враца</t>
  </si>
  <si>
    <t>с. Осен, общ. Главиница, обл. Силистра</t>
  </si>
  <si>
    <t>с. Осен, общ. Търговище, обл. Търговище</t>
  </si>
  <si>
    <t>с. Осенарите, общ. Велико Търново, обл. Велико Търново</t>
  </si>
  <si>
    <t>с. Осенец, общ. Разград, обл. Разград</t>
  </si>
  <si>
    <t>с. Осеновец, общ. Венец, обл. Шумен</t>
  </si>
  <si>
    <t>с. Осеновлаг, общ. Своге, обл. София (област)</t>
  </si>
  <si>
    <t>с. Осеново, общ. Банско, обл. Благоевград</t>
  </si>
  <si>
    <t>с. Осеново, общ. Аксаково, обл. Варна</t>
  </si>
  <si>
    <t>с. Осетеново, общ. Павел баня, обл. Стара Загора</t>
  </si>
  <si>
    <t>с. Осиковица, общ. Правец, обл. София (област)</t>
  </si>
  <si>
    <t>с. Осиково, общ. Гърмен, обл. Благоевград</t>
  </si>
  <si>
    <t>с. Осиково, общ. Девин, обл. Смолян</t>
  </si>
  <si>
    <t>с. Осиково, общ. Попово, обл. Търговище</t>
  </si>
  <si>
    <t>с. Осиковска Лакавица, общ. Правец, обл. София (област)</t>
  </si>
  <si>
    <t>с. Осина, общ. Сатовча, обл. Благоевград</t>
  </si>
  <si>
    <t>с. Осларка, общ. Чирпан, обл. Стара Загора</t>
  </si>
  <si>
    <t>с. Ослен Криводол, общ. Мездра, обл. Враца</t>
  </si>
  <si>
    <t>с. Рибарци, общ. Ардино, обл. Кърджали</t>
  </si>
  <si>
    <t>с. Осмар, общ. Велики Преслав, обл. Шумен</t>
  </si>
  <si>
    <t>с. Осоица, общ. Горна Малина, обл. София (област)</t>
  </si>
  <si>
    <t>с. Остра могила, общ. Котел, обл. Сливен</t>
  </si>
  <si>
    <t>с. Остра могила, общ. Стара Загора, обл. Стара Загора</t>
  </si>
  <si>
    <t>с. Острец, общ. Търговище, обл. Търговище</t>
  </si>
  <si>
    <t>с. Остри пазлак, общ. Смолян, обл. Смолян</t>
  </si>
  <si>
    <t>с. Острица, общ. Две могили, обл. Русе</t>
  </si>
  <si>
    <t>с. Острица, общ. Чепеларе, обл. Смолян</t>
  </si>
  <si>
    <t>с. Остров, общ. Оряхово, обл. Враца</t>
  </si>
  <si>
    <t>с. Островец, общ. Кирково, обл. Кърджали</t>
  </si>
  <si>
    <t>с. Островица, общ. Кърджали, обл. Кърджали</t>
  </si>
  <si>
    <t>с. Острово, общ. Завет, обл. Разград</t>
  </si>
  <si>
    <t>с. Островче, общ. Разград, обл. Разград</t>
  </si>
  <si>
    <t>с. Острокапци, общ. Димово, обл. Видин</t>
  </si>
  <si>
    <t>с. Остър камък, общ. Харманли, обл. Хасково</t>
  </si>
  <si>
    <t>с. Отец Кирилово, общ. Брезово, обл. Пловдив</t>
  </si>
  <si>
    <t>с. Отец Паисиево, общ. Калояново, обл. Пловдив</t>
  </si>
  <si>
    <t>с. Охлювец, общ. Кърджали, обл. Кърджали</t>
  </si>
  <si>
    <t>с. Оходен, общ. Враца, обл. Враца</t>
  </si>
  <si>
    <t>с. Охрид, общ. Бойчиновци, обл. Монтана</t>
  </si>
  <si>
    <t>с. Очиндол, общ. Мездра, обл. Враца</t>
  </si>
  <si>
    <t>с. Ошане, общ. Белоградчик, обл. Видин</t>
  </si>
  <si>
    <t>с. Ошаните, общ. Трявна, обл. Габрово</t>
  </si>
  <si>
    <t>с. Ощава, общ. Кресна, обл. Благоевград</t>
  </si>
  <si>
    <t>с. Очуша, общ. Костенец, обл. София (област)</t>
  </si>
  <si>
    <t>с. Орех, общ. Крумовград, обл. Кърджали</t>
  </si>
  <si>
    <t>с. Павел, общ. Полски Тръмбеш, обл. Велико Търново</t>
  </si>
  <si>
    <t>гр. Павел баня, общ. Павел баня, обл. Стара Загора</t>
  </si>
  <si>
    <t>с. Павелско, общ. Чепеларе, обл. Смолян</t>
  </si>
  <si>
    <t>с. Павлевци, общ. Трявна, обл. Габрово</t>
  </si>
  <si>
    <t>гр. Павликени, общ. Павликени, обл. Велико Търново</t>
  </si>
  <si>
    <t>с. Паволче, общ. Враца, обл. Враца</t>
  </si>
  <si>
    <t>с. Падала, общ. Рила, обл. Кюстендил</t>
  </si>
  <si>
    <t>с. Падало, общ. Крумовград, обл. Кърджали</t>
  </si>
  <si>
    <t>с. Падеш, общ. Благоевград, обл. Благоевград</t>
  </si>
  <si>
    <t>с. Падина, общ. Девня, обл. Варна</t>
  </si>
  <si>
    <t>с. Падина, общ. Ардино, обл. Кърджали</t>
  </si>
  <si>
    <t>с. Падина, общ. Главиница, обл. Силистра</t>
  </si>
  <si>
    <t>с. Падине, общ. Земен, обл. Перник</t>
  </si>
  <si>
    <t>гр. Пазарджик, общ. Пазарджик, обл. Пазарджик</t>
  </si>
  <si>
    <t>с. Пазарци, общ. Момчилград, обл. Кърджали</t>
  </si>
  <si>
    <t>с. Паисиево, общ. Дулово, обл. Силистра</t>
  </si>
  <si>
    <t>с. Паисий, общ. Горна Оряховица, обл. Велико Търново</t>
  </si>
  <si>
    <t>с. Пайдушко, общ. Търговище, обл. Търговище</t>
  </si>
  <si>
    <t>с. Паламарца, общ. Попово, обл. Търговище</t>
  </si>
  <si>
    <t>с. Палат, общ. Струмяни, обл. Благоевград</t>
  </si>
  <si>
    <t>с. Палатово, общ. Дупница, обл. Кюстендил</t>
  </si>
  <si>
    <t>с. Палаузово, общ. Стралджа, обл. Ямбол</t>
  </si>
  <si>
    <t>с. Палилула, общ. Бойчиновци, обл. Монтана</t>
  </si>
  <si>
    <t>с. Палици, общ. Елена, обл. Велико Търново</t>
  </si>
  <si>
    <t>с. Памидово, общ. Лесичово, обл. Пазарджик</t>
  </si>
  <si>
    <t>с. Памукчии, общ. Стара Загора, обл. Стара Загора</t>
  </si>
  <si>
    <t>с. Памукчии, общ. Нови пазар, обл. Шумен</t>
  </si>
  <si>
    <t>гр. Панагюрище, общ. Панагюрище, обл. Пазарджик</t>
  </si>
  <si>
    <t>с. Панайот Волово, общ. Шумен, обл. Шумен</t>
  </si>
  <si>
    <t>с. Панайот Хитово, общ. Омуртаг, обл. Търговище</t>
  </si>
  <si>
    <t>с. Панаретовци, общ. Сливен, обл. Сливен</t>
  </si>
  <si>
    <t>с. Паницово, общ. Несебър, обл. Бургас</t>
  </si>
  <si>
    <t>с. Паничарево, общ. Бобов дол, обл. Кюстендил</t>
  </si>
  <si>
    <t>с. Паничери, общ. Хисаря, обл. Пловдив</t>
  </si>
  <si>
    <t>с. Паничино, общ. Омуртаг, обл. Търговище</t>
  </si>
  <si>
    <t>с. Паничково, общ. Черноочене, обл. Кърджали</t>
  </si>
  <si>
    <t>с. Пановци, общ. Ихтиман, обл. София (област)</t>
  </si>
  <si>
    <t>с. Панчарево, общ. Столична, обл. София (столица)</t>
  </si>
  <si>
    <t>с. Панчево, общ. Кърджали, обл. Кърджали</t>
  </si>
  <si>
    <t>с. Папрат, общ. Джебел, обл. Кърджали</t>
  </si>
  <si>
    <t>с. Папратлива, общ. Елена, обл. Велико Търново</t>
  </si>
  <si>
    <t>с. Парамун, общ. Трън, обл. Перник</t>
  </si>
  <si>
    <t>с. Парил, общ. Хаджидимово, обл. Благоевград</t>
  </si>
  <si>
    <t>с. Партизани, общ. Дългопол, обл. Варна</t>
  </si>
  <si>
    <t>с. Партизанин, общ. Братя Даскалови, обл. Стара Загора</t>
  </si>
  <si>
    <t>с. Парчовци, общ. Габрово, обл. Габрово</t>
  </si>
  <si>
    <t>с. Паскалевец, общ. Павликени, обл. Велико Търново</t>
  </si>
  <si>
    <t>с. Паскалево, общ. Добрич-селска, обл. Добрич</t>
  </si>
  <si>
    <t>с. Паспал, общ. Ардино, обл. Кърджали</t>
  </si>
  <si>
    <t>с. Пастра, общ. Рила, обл. Кюстендил</t>
  </si>
  <si>
    <t>с. Пастух, общ. Невестино, обл. Кюстендил</t>
  </si>
  <si>
    <t>с. Паталеница, общ. Пазарджик, обл. Пазарджик</t>
  </si>
  <si>
    <t>с. Патица, общ. Черноочене, обл. Кърджали</t>
  </si>
  <si>
    <t>с. Патреш, общ. Павликени, обл. Велико Търново</t>
  </si>
  <si>
    <t>с. Патрешко, общ. Троян, обл. Ловеч</t>
  </si>
  <si>
    <t>с. Патриарх Евтимово, общ. Асеновград, обл. Пловдив</t>
  </si>
  <si>
    <t>с. Пауново, общ. Ихтиман, обл. София (област)</t>
  </si>
  <si>
    <t>с. Пашинци, общ. Крумовград, обл. Кърджали</t>
  </si>
  <si>
    <t>с. Пашкул, общ. Ивайловград, обл. Хасково</t>
  </si>
  <si>
    <t>с. Пашови, общ. Велинград, обл. Пазарджик</t>
  </si>
  <si>
    <t>с. Пашово, общ. Свиленград, обл. Хасково</t>
  </si>
  <si>
    <t>с. Певец, общ. Търговище, обл. Търговище</t>
  </si>
  <si>
    <t>с. Певците, общ. Карлово, обл. Пловдив</t>
  </si>
  <si>
    <t>с. Пейковци, общ. Елена, обл. Велико Търново</t>
  </si>
  <si>
    <t>с. Пейна, общ. Дряново, обл. Габрово</t>
  </si>
  <si>
    <t>с. Пейовци, общ. Габрово, обл. Габрово</t>
  </si>
  <si>
    <t>с. Пейчиново, общ. Бяла, обл. Русе</t>
  </si>
  <si>
    <t>с. Пелатиково, общ. Невестино, обл. Кюстендил</t>
  </si>
  <si>
    <t>с. Плевун, общ. Ивайловград, обл. Хасково</t>
  </si>
  <si>
    <t>с. Пелин, общ. Крумовград, обл. Кърджали</t>
  </si>
  <si>
    <t>с. Пелишат, общ. Плевен, обл. Плевен</t>
  </si>
  <si>
    <t>гр. Искър, общ. Искър, обл. Плевен</t>
  </si>
  <si>
    <t>с. Пенковци, общ. Габрово, обл. Габрово</t>
  </si>
  <si>
    <t>с. Пенкьовци, общ. Трън, обл. Перник</t>
  </si>
  <si>
    <t>с. Пеньово, общ. Кърджали, обл. Кърджали</t>
  </si>
  <si>
    <t>с. Пепелина, общ. Две могили, обл. Русе</t>
  </si>
  <si>
    <t>с. Пепелище, общ. Кърджали, обл. Кърджали</t>
  </si>
  <si>
    <t>с. Периловец, общ. Бойница, обл. Видин</t>
  </si>
  <si>
    <t>гр. Перник, общ. Перник, обл. Перник</t>
  </si>
  <si>
    <t>с. Перперек, общ. Кърджали, обл. Кърджали</t>
  </si>
  <si>
    <t>с. Перуника, общ. Крумовград, обл. Кърджали</t>
  </si>
  <si>
    <t>гр. Перущица, общ. Перущица, обл. Пловдив</t>
  </si>
  <si>
    <t>с. Песнопой, общ. Ардино, обл. Кърджали</t>
  </si>
  <si>
    <t>с. Песнопой, общ. Калояново, обл. Пловдив</t>
  </si>
  <si>
    <t>с. Песочница, общ. Берковица, обл. Монтана</t>
  </si>
  <si>
    <t>с. Петелово, общ. Черноочене, обл. Кърджали</t>
  </si>
  <si>
    <t>с. Пет кладенци, общ. Бяла, обл. Русе</t>
  </si>
  <si>
    <t>с. Петково, общ. Смолян, обл. Смолян</t>
  </si>
  <si>
    <t>с. Петково, общ. Елин Пелин, обл. София (област)</t>
  </si>
  <si>
    <t>с. Петковци, общ. Елена, обл. Велико Търново</t>
  </si>
  <si>
    <t>с. Петковци, общ. Дряново, обл. Габрово</t>
  </si>
  <si>
    <t>с. Петко Славейков, общ. Севлиево, обл. Габрово</t>
  </si>
  <si>
    <t>с. Петлешково, общ. Генерал Тошево, обл. Добрич</t>
  </si>
  <si>
    <t>с. Петлино, общ. Кърджали, обл. Кърджали</t>
  </si>
  <si>
    <t>с. Пет могили, общ. Нова Загора, обл. Сливен</t>
  </si>
  <si>
    <t>с. Пет могили, общ. Никола Козлево, обл. Шумен</t>
  </si>
  <si>
    <t>с. Петокладенци, общ. Белене, обл. Плевен</t>
  </si>
  <si>
    <t>с. Петревене, общ. Луковит, обл. Ловеч</t>
  </si>
  <si>
    <t>с. Петрелик, общ. Хаджидимово, обл. Благоевград</t>
  </si>
  <si>
    <t>с. Петрино, общ. Омуртаг, обл. Търговище</t>
  </si>
  <si>
    <t>гр. Петрич, общ. Петрич, обл. Благоевград</t>
  </si>
  <si>
    <t>с. Петрич, общ. Златица, обл. София (област)</t>
  </si>
  <si>
    <t>с. Петров дол, общ. Провадия, обл. Варна</t>
  </si>
  <si>
    <t>с. Петров дол, общ. Мадан, обл. Смолян</t>
  </si>
  <si>
    <t>с. Петрово, общ. Сандански, обл. Благоевград</t>
  </si>
  <si>
    <t>с. Петрово, общ. Стара Загора, обл. Стара Загора</t>
  </si>
  <si>
    <t>с. Петровци, общ. Габрово, обл. Габрово</t>
  </si>
  <si>
    <t>с. Петърница, общ. Долни Дъбник, обл. Плевен</t>
  </si>
  <si>
    <t>с. Петърч, общ. Костинброд, обл. София (област)</t>
  </si>
  <si>
    <t>с. Пецовци, общ. Габрово, обл. Габрово</t>
  </si>
  <si>
    <t>с. Печеница, общ. Исперих, обл. Разград</t>
  </si>
  <si>
    <t>с. Печинска, общ. Мадан, обл. Смолян</t>
  </si>
  <si>
    <t>с. Пешаково, общ. Видин, обл. Видин</t>
  </si>
  <si>
    <t>гр. Пещера, общ. Пещера, обл. Пазарджик</t>
  </si>
  <si>
    <t>с. Пещера, общ. Земен, обл. Перник</t>
  </si>
  <si>
    <t>с. Пещера, общ. Смолян, обл. Смолян</t>
  </si>
  <si>
    <t>с. Генчовци, общ. Трявна, обл. Габрово</t>
  </si>
  <si>
    <t>с. Пещерна, общ. Луковит, обл. Ловеч</t>
  </si>
  <si>
    <t>с. Пещерско, общ. Айтос, обл. Бургас</t>
  </si>
  <si>
    <t>с. Буково, общ. Първомай, обл. Пловдив</t>
  </si>
  <si>
    <t>с. Пиперево, общ. Дупница, обл. Кюстендил</t>
  </si>
  <si>
    <t>с. Пиперица, общ. Сандански, обл. Благоевград</t>
  </si>
  <si>
    <t>с. Пиперково, общ. Ценово, обл. Русе</t>
  </si>
  <si>
    <t>с. Пиперков чифлик, общ. Кюстендил, обл. Кюстендил</t>
  </si>
  <si>
    <t>с. Пирамидата, общ. Велико Търново, обл. Велико Търново</t>
  </si>
  <si>
    <t>с. Пиргово, общ. Иваново, обл. Русе</t>
  </si>
  <si>
    <t>гр. Пирдоп, общ. Пирдоп, обл. София (област)</t>
  </si>
  <si>
    <t>с. Пирин, общ. Сандански, обл. Благоевград</t>
  </si>
  <si>
    <t>с. Пиринец, общ. Антоново, обл. Търговище</t>
  </si>
  <si>
    <t>с. Пирне, общ. Айтос, обл. Бургас</t>
  </si>
  <si>
    <t>с. Писанец, общ. Ветово, обл. Русе</t>
  </si>
  <si>
    <t>с. Писаница, общ. Смолян, обл. Смолян</t>
  </si>
  <si>
    <t>с. Писарево, общ. Горна Оряховица, обл. Велико Търново</t>
  </si>
  <si>
    <t>с. Писарево, общ. Нови пазар, обл. Шумен</t>
  </si>
  <si>
    <t>с. Писарово, общ. Искър, обл. Плевен</t>
  </si>
  <si>
    <t>с. Писарово, общ. Генерал Тошево, обл. Добрич</t>
  </si>
  <si>
    <t>с. Писменово, общ. Приморско, обл. Бургас</t>
  </si>
  <si>
    <t>с. Питово, общ. Нова Загора, обл. Сливен</t>
  </si>
  <si>
    <t>с. Пишурка, общ. Медковец, обл. Монтана</t>
  </si>
  <si>
    <t>с. Пищане, общ. Сливница, обл. София (област)</t>
  </si>
  <si>
    <t>с. Пищигово, общ. Пазарджик, обл. Пазарджик</t>
  </si>
  <si>
    <t>с. Пиявец, общ. Момчилград, обл. Кърджали</t>
  </si>
  <si>
    <t>с. Плазище, общ. Джебел, обл. Кърджали</t>
  </si>
  <si>
    <t>с. Плаково, общ. Велико Търново, обл. Велико Търново</t>
  </si>
  <si>
    <t>с. Плакудер, общ. Видин, обл. Видин</t>
  </si>
  <si>
    <t>с. Плана, общ. Столична, обл. София (столица)</t>
  </si>
  <si>
    <t>с. Планинец, общ. Ивайловград, обл. Хасково</t>
  </si>
  <si>
    <t>с. Планиница, общ. Руен, обл. Бургас</t>
  </si>
  <si>
    <t>с. Планиница, общ. Перник, обл. Перник</t>
  </si>
  <si>
    <t>с. Планиново, общ. Тополовград, обл. Хасково</t>
  </si>
  <si>
    <t>с. Планинци, общ. Трявна, обл. Габрово</t>
  </si>
  <si>
    <t>с. Планинци, общ. Мадан, обл. Смолян</t>
  </si>
  <si>
    <t>с. Плачидол, общ. Добрич-селска, обл. Добрич</t>
  </si>
  <si>
    <t>с. Плачка, общ. Дряново, обл. Габрово</t>
  </si>
  <si>
    <t>гр. Плачковци, общ. Трявна, обл. Габрово</t>
  </si>
  <si>
    <t>гр. Плевен, общ. Плевен, обл. Плевен</t>
  </si>
  <si>
    <t>с. Пленимир, общ. Генерал Тошево, обл. Добрич</t>
  </si>
  <si>
    <t>с. Плетена, общ. Сатовча, обл. Благоевград</t>
  </si>
  <si>
    <t>с. Плешивец, общ. Ружинци, обл. Видин</t>
  </si>
  <si>
    <t>с. Плешинци, общ. Момчилград, обл. Кърджали</t>
  </si>
  <si>
    <t>гр. Плиска, общ. Каспичан, обл. Шумен</t>
  </si>
  <si>
    <t>гр. Пловдив, общ. Пловдив, обл. Пловдив</t>
  </si>
  <si>
    <t>с. Пловдивци, общ. Рудозем, обл. Смолян</t>
  </si>
  <si>
    <t>с. Пловка, общ. Кирково, обл. Кърджали</t>
  </si>
  <si>
    <t>с. Плодовитово, общ. Братя Даскалови, обл. Стара Загора</t>
  </si>
  <si>
    <t>с. Плоска могила, общ. Стара Загора, обл. Стара Загора</t>
  </si>
  <si>
    <t>с. Плоски, общ. Сандански, обл. Благоевград</t>
  </si>
  <si>
    <t>с. Плъзище, общ. Мирково, обл. София (област)</t>
  </si>
  <si>
    <t>с. Плъстина, общ. Омуртаг, обл. Търговище</t>
  </si>
  <si>
    <t>с. Победа, общ. Долна Митрополия, обл. Плевен</t>
  </si>
  <si>
    <t>с. Победа, общ. Тунджа, обл. Ямбол</t>
  </si>
  <si>
    <t>с. Побит камък, общ. Трекляно, обл. Кюстендил</t>
  </si>
  <si>
    <t>с. Побит камък, общ. Разград, обл. Разград</t>
  </si>
  <si>
    <t>с. Побък, общ. Трявна, обл. Габрово</t>
  </si>
  <si>
    <t>с. Повалиръж, общ. Сливница, обл. София (област)</t>
  </si>
  <si>
    <t>с. Повет, общ. Кърджали, обл. Кърджали</t>
  </si>
  <si>
    <t>с. Подайва, общ. Исперих, обл. Разград</t>
  </si>
  <si>
    <t>с. Подвис, общ. Сунгурларе, обл. Бургас</t>
  </si>
  <si>
    <t>с. Подвис, общ. Смолян, обл. Смолян</t>
  </si>
  <si>
    <t>с. Подвръх, общ. Джебел, обл. Кърджали</t>
  </si>
  <si>
    <t>с. Подгоре, общ. Макреш, обл. Видин</t>
  </si>
  <si>
    <t>с. Подгорие, общ. Костенец, обл. София (област)</t>
  </si>
  <si>
    <t>с. Подгорица, общ. Търговище, обл. Търговище</t>
  </si>
  <si>
    <t>с. Подгумер, общ. Столична, обл. София (столица)</t>
  </si>
  <si>
    <t>с. Подем, общ. Долна Митрополия, обл. Плевен</t>
  </si>
  <si>
    <t>с. Подкова, общ. Кирково, обл. Кърджали</t>
  </si>
  <si>
    <t>с. Подкрепа, общ. Хасково, обл. Хасково</t>
  </si>
  <si>
    <t>с. Подлес, общ. Главиница, обл. Силистра</t>
  </si>
  <si>
    <t>с. Подрумче, общ. Крумовград, обл. Кърджали</t>
  </si>
  <si>
    <t>с. Подслон, общ. Стара Загора, обл. Стара Загора</t>
  </si>
  <si>
    <t>с. Подслон, общ. Добрич-селска, обл. Добрич</t>
  </si>
  <si>
    <t>с. Пожарево, общ. Тутракан, обл. Силистра</t>
  </si>
  <si>
    <t>с. Пожарево, общ. Божурище, обл. София (област)</t>
  </si>
  <si>
    <t>с. Пожерник, общ. Велико Търново, обл. Велико Търново</t>
  </si>
  <si>
    <t>с. Поибрене, общ. Панагюрище, обл. Пазарджик</t>
  </si>
  <si>
    <t>с. Покрайна, общ. Видин, обл. Видин</t>
  </si>
  <si>
    <t>с. Покрован, общ. Ивайловград, обл. Хасково</t>
  </si>
  <si>
    <t>с. Покровник, общ. Благоевград, обл. Благоевград</t>
  </si>
  <si>
    <t>с. Полена, общ. Симитли, обл. Благоевград</t>
  </si>
  <si>
    <t>с. Поленица, общ. Сандански, обл. Благоевград</t>
  </si>
  <si>
    <t>с. Полетинци, общ. Кюстендил, обл. Кюстендил</t>
  </si>
  <si>
    <t>с. Полетковци, общ. Кула, обл. Видин</t>
  </si>
  <si>
    <t>с. Полето, общ. Симитли, обл. Благоевград</t>
  </si>
  <si>
    <t>с. Поликраище, общ. Горна Оряховица, обл. Велико Търново</t>
  </si>
  <si>
    <t>с. Полковник Дяково, общ. Крушари, обл. Добрич</t>
  </si>
  <si>
    <t>с. Полковник Желязово, общ. Крумовград, обл. Кърджали</t>
  </si>
  <si>
    <t>с. Полковник Ламбриново, общ. Силистра, обл. Силистра</t>
  </si>
  <si>
    <t>с. Полковник Савово, общ. Тервел, обл. Добрич</t>
  </si>
  <si>
    <t>с. Полковник Свещарово, общ. Добрич-селска, обл. Добрич</t>
  </si>
  <si>
    <t>с. Полковник Серафимово, общ. Смолян, обл. Смолян</t>
  </si>
  <si>
    <t>с. Полковник Таслаково, общ. Дулово, обл. Силистра</t>
  </si>
  <si>
    <t>с. Полковник Чолаково, общ. Кайнарджа, обл. Силистра</t>
  </si>
  <si>
    <t>с. Полска Скакавица, общ. Кюстендил, обл. Кюстендил</t>
  </si>
  <si>
    <t>с. Полски Градец, общ. Раднево, обл. Стара Загора</t>
  </si>
  <si>
    <t>с. Полски извор, общ. Камено, обл. Бургас</t>
  </si>
  <si>
    <t>с. Полски Сеновец, общ. Полски Тръмбеш, обл. Велико Търново</t>
  </si>
  <si>
    <t>гр. Полски Тръмбеш, общ. Полски Тръмбеш, обл. Велико Търново</t>
  </si>
  <si>
    <t>с. Полско Косово, общ. Бяла, обл. Русе</t>
  </si>
  <si>
    <t>с. Полско Пъдарево, общ. Нова Загора, обл. Сливен</t>
  </si>
  <si>
    <t>с. Поляна, общ. Ситово, обл. Силистра</t>
  </si>
  <si>
    <t>с. Поляна, общ. Рудозем, обл. Смолян</t>
  </si>
  <si>
    <t>с. Поляна, общ. Стралджа, обл. Ямбол</t>
  </si>
  <si>
    <t>с. Полянец, общ. Джебел, обл. Кърджали</t>
  </si>
  <si>
    <t>с. Поляново, общ. Айтос, обл. Бургас</t>
  </si>
  <si>
    <t>с. Поляново, общ. Харманли, обл. Хасково</t>
  </si>
  <si>
    <t>с. Полянци, общ. Ихтиман, обл. София (област)</t>
  </si>
  <si>
    <t>с. Поляците, общ. Дългопол, обл. Варна</t>
  </si>
  <si>
    <t>с. Помеждин, общ. Георги Дамяново, обл. Монтана</t>
  </si>
  <si>
    <t>с. Помен, общ. Две могили, обл. Русе</t>
  </si>
  <si>
    <t>гр. Поморие, общ. Поморие, обл. Бургас</t>
  </si>
  <si>
    <t>с. Помощица, общ. Попово, обл. Търговище</t>
  </si>
  <si>
    <t>с. Помощник, общ. Гълъбово, обл. Стара Загора</t>
  </si>
  <si>
    <t>с. Понор, общ. Костинброд, обл. София (област)</t>
  </si>
  <si>
    <t>с. Попари, общ. Габрово, обл. Габрово</t>
  </si>
  <si>
    <t>с. Попгергевци, общ. Трявна, обл. Габрово</t>
  </si>
  <si>
    <t>с. Попгригорово, общ. Добрич-селска, обл. Добрич</t>
  </si>
  <si>
    <t>с. Попгруево, общ. Тервел, обл. Добрич</t>
  </si>
  <si>
    <t>с. Попина, общ. Ситово, обл. Силистра</t>
  </si>
  <si>
    <t>с. Попинци, общ. Панагюрище, обл. Пазарджик</t>
  </si>
  <si>
    <t>с. Попица, общ. Бяла Слатина, обл. Враца</t>
  </si>
  <si>
    <t>с. Попкралево, общ. Силистра, обл. Силистра</t>
  </si>
  <si>
    <t>с. Поповец, общ. Стамболово, обл. Хасково</t>
  </si>
  <si>
    <t>с. Поповица, общ. Садово, обл. Пловдив</t>
  </si>
  <si>
    <t>с. Попович, общ. Бяла, обл. Варна</t>
  </si>
  <si>
    <t>гр. Попово, общ. Попово, обл. Търговище</t>
  </si>
  <si>
    <t>с. Попово, общ. Болярово, обл. Ямбол</t>
  </si>
  <si>
    <t>с. Поповци, общ. Велико Търново, обл. Велико Търново</t>
  </si>
  <si>
    <t>с. Поповци, общ. Габрово, обл. Габрово</t>
  </si>
  <si>
    <t>с. Поповци, общ. Ихтиман, обл. София (област)</t>
  </si>
  <si>
    <t>с. Поповяне, общ. Самоков, обл. София (област)</t>
  </si>
  <si>
    <t>с. Попрайковци, общ. Трявна, обл. Габрово</t>
  </si>
  <si>
    <t>с. Попрелка, общ. Смолян, обл. Смолян</t>
  </si>
  <si>
    <t>с. Попрусаново, общ. Кайнарджа, обл. Силистра</t>
  </si>
  <si>
    <t>с. Попрусевци, общ. Елена, обл. Велико Търново</t>
  </si>
  <si>
    <t>с. Попска, общ. Елена, обл. Велико Търново</t>
  </si>
  <si>
    <t>с. Попска, общ. Севлиево, обл. Габрово</t>
  </si>
  <si>
    <t>с. Попско, общ. Ивайловград, обл. Хасково</t>
  </si>
  <si>
    <t>гр. Пордим, общ. Пордим, обл. Плевен</t>
  </si>
  <si>
    <t>с. Порой, общ. Поморие, обл. Бургас</t>
  </si>
  <si>
    <t>с. Поройна, общ. Първомай, обл. Пловдив</t>
  </si>
  <si>
    <t>с. Поройно, общ. Дулово, обл. Силистра</t>
  </si>
  <si>
    <t>с. Поройно, общ. Антоново, обл. Търговище</t>
  </si>
  <si>
    <t>с. Пороминово, общ. Кочериново, обл. Кюстендил</t>
  </si>
  <si>
    <t>с. Портитовци, общ. Бойчиновци, обл. Монтана</t>
  </si>
  <si>
    <t>с. Поручик Кърджиево, общ. Крушари, обл. Добрич</t>
  </si>
  <si>
    <t>с. Поручик Чунчево, общ. Каварна, обл. Добрич</t>
  </si>
  <si>
    <t>с. Посабина, общ. Попово, обл. Търговище</t>
  </si>
  <si>
    <t>с. Посев, общ. Кайнарджа, обл. Силистра</t>
  </si>
  <si>
    <t>с. Постник, общ. Момчилград, обл. Кърджали</t>
  </si>
  <si>
    <t>с. Потока, общ. Смолян, обл. Смолян</t>
  </si>
  <si>
    <t>с. Потоп, общ. Елин Пелин, обл. София (област)</t>
  </si>
  <si>
    <t>с. Поточарка, общ. Крумовград, обл. Кърджали</t>
  </si>
  <si>
    <t>с. Поточе, общ. Джебел, обл. Кърджали</t>
  </si>
  <si>
    <t>с. Поточница, общ. Крумовград, обл. Кърджали</t>
  </si>
  <si>
    <t>с. Поцърненци, общ. Радомир, обл. Перник</t>
  </si>
  <si>
    <t>с. Правда, общ. Горна Оряховица, обл. Велико Търново</t>
  </si>
  <si>
    <t>с. Правда, общ. Дулово, обл. Силистра</t>
  </si>
  <si>
    <t>с. Правдино, общ. Стралджа, обл. Ямбол</t>
  </si>
  <si>
    <t>с. Правдолюб, общ. Ардино, обл. Кърджали</t>
  </si>
  <si>
    <t>с. Правенци, общ. Нови пазар, обл. Шумен</t>
  </si>
  <si>
    <t>гр. Правец, общ. Правец, обл. София (област)</t>
  </si>
  <si>
    <t>с. Правешка Лакавица, общ. Правец, обл. София (област)</t>
  </si>
  <si>
    <t>с. Правище, общ. Съединение, обл. Пловдив</t>
  </si>
  <si>
    <t>с. Право бърдо, общ. Петрич, обл. Благоевград</t>
  </si>
  <si>
    <t>с. Православ, общ. Братя Даскалови, обл. Стара Загора</t>
  </si>
  <si>
    <t>с. Православен, общ. Първомай, обл. Пловдив</t>
  </si>
  <si>
    <t>с. Праужда, общ. Белоградчик, обл. Видин</t>
  </si>
  <si>
    <t>с. Прахали, общ. Габрово, обл. Габрово</t>
  </si>
  <si>
    <t>с. Превала, общ. Чипровци, обл. Монтана</t>
  </si>
  <si>
    <t>с. Преколница, общ. Кюстендил, обл. Кюстендил</t>
  </si>
  <si>
    <t>с. Прекръсте, общ. Драгоман, обл. София (област)</t>
  </si>
  <si>
    <t>с. Прелез, общ. Завет, обл. Разград</t>
  </si>
  <si>
    <t>с. Прелом, общ. Ловеч, обл. Ловеч</t>
  </si>
  <si>
    <t>с. Пресека, общ. Кирково, обл. Кърджали</t>
  </si>
  <si>
    <t>с. Преселенци, общ. Генерал Тошево, обл. Добрич</t>
  </si>
  <si>
    <t>с. Преселец, общ. Търговище, обл. Търговище</t>
  </si>
  <si>
    <t>с. Преселка, общ. Нови пазар, обл. Шумен</t>
  </si>
  <si>
    <t>с. Пресиян, общ. Търговище, обл. Търговище</t>
  </si>
  <si>
    <t>гр. Велики Преслав, общ. Велики Преслав, обл. Шумен</t>
  </si>
  <si>
    <t>с. Преславен, общ. Стара Загора, обл. Стара Загора</t>
  </si>
  <si>
    <t>с. Преславец, общ. Харманли, обл. Хасково</t>
  </si>
  <si>
    <t>с. Преславци, общ. Тутракан, обл. Силистра</t>
  </si>
  <si>
    <t>с. Преспа, общ. Мирково, обл. София (област)</t>
  </si>
  <si>
    <t>с. Преспа, общ. Балчик, обл. Добрич</t>
  </si>
  <si>
    <t>с. Престой, общ. Трявна, обл. Габрово</t>
  </si>
  <si>
    <t>с. Пресяк, общ. Търговище, обл. Търговище</t>
  </si>
  <si>
    <t>с. Пресяка, общ. Ловеч, обл. Ловеч</t>
  </si>
  <si>
    <t>с. Прибой, общ. Радомир, обл. Перник</t>
  </si>
  <si>
    <t>с. Прилеп, общ. Сунгурларе, обл. Бургас</t>
  </si>
  <si>
    <t>с. Прилеп, общ. Добрич-селска, обл. Добрич</t>
  </si>
  <si>
    <t>с. Прилепци, общ. Кърджали, обл. Кърджали</t>
  </si>
  <si>
    <t>гр. Приморско, общ. Приморско, обл. Бургас</t>
  </si>
  <si>
    <t>с. Приморци, общ. Добрич-селска, обл. Добрич</t>
  </si>
  <si>
    <t>с. Припек, общ. Аксаково, обл. Варна</t>
  </si>
  <si>
    <t>с. Припек, общ. Джебел, обл. Кърджали</t>
  </si>
  <si>
    <t>с. Генерал Тодоров, общ. Петрич, обл. Благоевград</t>
  </si>
  <si>
    <t>с. Присад, общ. Созопол, обл. Бургас</t>
  </si>
  <si>
    <t>с. Присад, общ. Генерал Тошево, обл. Добрич</t>
  </si>
  <si>
    <t>с. Присадец, общ. Тополовград, обл. Хасково</t>
  </si>
  <si>
    <t>с. Приселци, общ. Несебър, обл. Бургас</t>
  </si>
  <si>
    <t>с. Приселци, общ. Аврен, обл. Варна</t>
  </si>
  <si>
    <t>с. Присово, общ. Велико Търново, обл. Велико Търново</t>
  </si>
  <si>
    <t>с. Присоето, общ. Ябланица, обл. Ловеч</t>
  </si>
  <si>
    <t>с. Присойна, общ. Антоново, обл. Търговище</t>
  </si>
  <si>
    <t>с. Пристое, общ. Каолиново, обл. Шумен</t>
  </si>
  <si>
    <t>с. Пробуда, общ. Търговище, обл. Търговище</t>
  </si>
  <si>
    <t>гр. Провадия, общ. Провадия, обл. Варна</t>
  </si>
  <si>
    <t>с. Проглед, общ. Чепеларе, обл. Смолян</t>
  </si>
  <si>
    <t>с. Продановци, общ. Велико Търново, обл. Велико Търново</t>
  </si>
  <si>
    <t>с. Продановци, общ. Самоков, обл. София (област)</t>
  </si>
  <si>
    <t>с. Проданча, общ. Трън, обл. Перник</t>
  </si>
  <si>
    <t>с. Пролаз, общ. Търговище, обл. Търговище</t>
  </si>
  <si>
    <t>с. Пролазница, общ. Белоградчик, обл. Видин</t>
  </si>
  <si>
    <t>с. Пролез, общ. Шабла, обл. Добрич</t>
  </si>
  <si>
    <t>с. Пролеша, общ. Божурище, обл. София (област)</t>
  </si>
  <si>
    <t>с. Пролом, общ. Карлово, обл. Пловдив</t>
  </si>
  <si>
    <t>с. Пропаст, общ. Кърджали, обл. Кърджали</t>
  </si>
  <si>
    <t>с. Просена, общ. Русе, обл. Русе</t>
  </si>
  <si>
    <t>с. Просеник, общ. Руен, обл. Бургас</t>
  </si>
  <si>
    <t>с. Просечен, общ. Суворово, обл. Варна</t>
  </si>
  <si>
    <t>с. Просторно, общ. Разград, обл. Разград</t>
  </si>
  <si>
    <t>с. Протопопинци, общ. Чупрене, обл. Видин</t>
  </si>
  <si>
    <t>с. Професор Златарски, общ. Тервел, обл. Добрич</t>
  </si>
  <si>
    <t>с. Професор Иширково, общ. Силистра, обл. Силистра</t>
  </si>
  <si>
    <t>с. Прохлада, общ. Дулово, обл. Силистра</t>
  </si>
  <si>
    <t>с. Проход, общ. Средец, обл. Бургас</t>
  </si>
  <si>
    <t>с. Прохорово, общ. Нова Загора, обл. Сливен</t>
  </si>
  <si>
    <t>с. Пряпорец, общ. Черноочене, обл. Кърджали</t>
  </si>
  <si>
    <t>с. Пряпорец, общ. Стара Загора, обл. Стара Загора</t>
  </si>
  <si>
    <t>с. Птичар, общ. Момчилград, обл. Кърджали</t>
  </si>
  <si>
    <t>с. Птичари, общ. Котел, обл. Сливен</t>
  </si>
  <si>
    <t>с. Птичево, общ. Омуртаг, обл. Търговище</t>
  </si>
  <si>
    <t>с. Пудрия, общ. Криводол, обл. Враца</t>
  </si>
  <si>
    <t>с. Пушево, общ. Велико Търново, обл. Велико Търново</t>
  </si>
  <si>
    <t>с. Пчела, общ. Елхово, обл. Ямбол</t>
  </si>
  <si>
    <t>с. Пчелари, общ. Стамболово, обл. Хасково</t>
  </si>
  <si>
    <t>с. Пчеларово, общ. Черноочене, обл. Кърджали</t>
  </si>
  <si>
    <t>с. Пчеларово, общ. Генерал Тошево, обл. Добрич</t>
  </si>
  <si>
    <t>с. Пчелин, общ. Сунгурларе, обл. Бургас</t>
  </si>
  <si>
    <t>с. Пчелин, общ. Костенец, обл. София (област)</t>
  </si>
  <si>
    <t>с. Пчелина, общ. Самуил, обл. Разград</t>
  </si>
  <si>
    <t>с. Пчелино, общ. Добрич-селска, обл. Добрич</t>
  </si>
  <si>
    <t>с. Пчелиново, общ. Гурково, обл. Стара Загора</t>
  </si>
  <si>
    <t>с. Пчелище, общ. Велико Търново, обл. Велико Търново</t>
  </si>
  <si>
    <t>с. Пчелник, общ. Долни чифлик, обл. Варна</t>
  </si>
  <si>
    <t>с. Пчелник, общ. Добрич-селска, обл. Добрич</t>
  </si>
  <si>
    <t>с. Пчелно, общ. Антоново, обл. Търговище</t>
  </si>
  <si>
    <t>с. Пшеничево, общ. Стара Загора, обл. Стара Загора</t>
  </si>
  <si>
    <t>с. Пъдарево, общ. Котел, обл. Сливен</t>
  </si>
  <si>
    <t>с. Пъдарино, общ. Омуртаг, обл. Търговище</t>
  </si>
  <si>
    <t>с. Пъдарско, общ. Брезово, обл. Пловдив</t>
  </si>
  <si>
    <t>с. Пъдарци, общ. Кърджали, обл. Кърджали</t>
  </si>
  <si>
    <t>с. Пънчево, общ. Средец, обл. Бургас</t>
  </si>
  <si>
    <t>с. Първан, общ. Омуртаг, обл. Търговище</t>
  </si>
  <si>
    <t>с. Първенец, общ. Родопи, обл. Пловдив</t>
  </si>
  <si>
    <t>с. Първенец, общ. Стралджа, обл. Ямбол</t>
  </si>
  <si>
    <t>с. Първенци, общ. Кирково, обл. Кърджали</t>
  </si>
  <si>
    <t>с. Първица, общ. Кирково, обл. Кърджали</t>
  </si>
  <si>
    <t>с. Първомай, общ. Петрич, обл. Благоевград</t>
  </si>
  <si>
    <t>гр. Първомай, общ. Първомай, обл. Пловдив</t>
  </si>
  <si>
    <t>с. Първомайци, общ. Горна Оряховица, обл. Велико Търново</t>
  </si>
  <si>
    <t>с. Пържиграх, общ. Трявна, обл. Габрово</t>
  </si>
  <si>
    <t>с. Пърличево, общ. Берковица, обл. Монтана</t>
  </si>
  <si>
    <t>с. Пъровци, общ. Велико Търново, обл. Велико Търново</t>
  </si>
  <si>
    <t>с. Пъртевци, общ. Габрово, обл. Габрово</t>
  </si>
  <si>
    <t>с. Пърша, общ. Дряново, обл. Габрово</t>
  </si>
  <si>
    <t>с. Пъстрен, общ. Опан, обл. Стара Загора</t>
  </si>
  <si>
    <t>с. Пъстрово, общ. Стара Загора, обл. Стара Загора</t>
  </si>
  <si>
    <t>с. Пъстрогор, общ. Свиленград, обл. Хасково</t>
  </si>
  <si>
    <t>с. Пъстроок, общ. Ивайловград, обл. Хасково</t>
  </si>
  <si>
    <t>с. Пътниково, общ. Стамболово, обл. Хасково</t>
  </si>
  <si>
    <t>с. Пясъчево, общ. Симеоновград, обл. Хасково</t>
  </si>
  <si>
    <t>с. Побит камък, общ. Велинград, обл. Пазарджик</t>
  </si>
  <si>
    <t>с. ЮЖЕН, общ. Пловдив, обл. Пловдив</t>
  </si>
  <si>
    <t>с. ЦЕНТРАЛЕН, общ. Пловдив, обл. Пловдив</t>
  </si>
  <si>
    <t>с. Продановци, общ. Габрово, обл. Габрово</t>
  </si>
  <si>
    <t>с. Планинско, общ. Баните, обл. Смолян</t>
  </si>
  <si>
    <t>с. Поток, общ. Габрово, обл. Габрово</t>
  </si>
  <si>
    <t>с. Палатик, общ. Белица, обл. Благоевград</t>
  </si>
  <si>
    <t>с. Пресока, общ. Златоград, обл. Смолян</t>
  </si>
  <si>
    <t>с. Паничище, общ. Сапарева баня, обл. Кюстендил</t>
  </si>
  <si>
    <t>с. Прогрес, общ. Момчилград, обл. Кърджали</t>
  </si>
  <si>
    <t>с. Панагюрски колонии, общ. Панагюрище, обл. Пазарджик</t>
  </si>
  <si>
    <t>с. Полковник Минково, общ. Добрич-селска, обл. Добрич</t>
  </si>
  <si>
    <t>с. Пороище, общ. Разград, обл. Разград</t>
  </si>
  <si>
    <t>с. Рабиша, общ. Белоградчик, обл. Видин</t>
  </si>
  <si>
    <t>с. Рабово, общ. Стамболово, обл. Хасково</t>
  </si>
  <si>
    <t>с. Раброво, общ. Бойница, обл. Видин</t>
  </si>
  <si>
    <t>с. Равадиново, общ. Созопол, обл. Бургас</t>
  </si>
  <si>
    <t>с. Равда, общ. Несебър, обл. Бургас</t>
  </si>
  <si>
    <t>с. Равен, общ. Момчилград, обл. Кърджали</t>
  </si>
  <si>
    <t>с. Равна, общ. Провадия, обл. Варна</t>
  </si>
  <si>
    <t>с. Равна, общ. Тетевен, обл. Ловеч</t>
  </si>
  <si>
    <t>с. Равна, общ. Чипровци, обл. Монтана</t>
  </si>
  <si>
    <t>с. Равна, общ. Годеч, обл. София (област)</t>
  </si>
  <si>
    <t>с. Равна гора, общ. Созопол, обл. Бургас</t>
  </si>
  <si>
    <t>с. Равна гора, общ. Аврен, обл. Варна</t>
  </si>
  <si>
    <t>с. Равна гора, общ. Свиленград, обл. Хасково</t>
  </si>
  <si>
    <t>с. Равнец, общ. Бургас, обл. Бургас</t>
  </si>
  <si>
    <t>с. Равнец, общ. Генерал Тошево, обл. Добрич</t>
  </si>
  <si>
    <t>с. Равнил, общ. Мадан, обл. Смолян</t>
  </si>
  <si>
    <t>с. Равнища, общ. Мадан, обл. Смолян</t>
  </si>
  <si>
    <t>с. Равнище, общ. Правец, обл. София (област)</t>
  </si>
  <si>
    <t>с. Равнината, общ. Рудозем, обл. Смолян</t>
  </si>
  <si>
    <t>с. Равно, общ. Кубрат, обл. Разград</t>
  </si>
  <si>
    <t>с. Равново, общ. Златарица, обл. Велико Търново</t>
  </si>
  <si>
    <t>с. Равногор, общ. Брацигово, обл. Пазарджик</t>
  </si>
  <si>
    <t>с. Равно нивище, общ. Мадан, обл. Смолян</t>
  </si>
  <si>
    <t>с. Равно поле, общ. Елин Пелин, обл. София (област)</t>
  </si>
  <si>
    <t>с. Равно село, общ. Антоново, обл. Търговище</t>
  </si>
  <si>
    <t>с. Радан войвода, общ. Вълчи дол, обл. Варна</t>
  </si>
  <si>
    <t>с. Раданово, общ. Полски Тръмбеш, обл. Велико Търново</t>
  </si>
  <si>
    <t>с. Раданчето, общ. Дряново, обл. Габрово</t>
  </si>
  <si>
    <t>с. Радево, общ. Аксаково, обл. Варна</t>
  </si>
  <si>
    <t>с. Радево, общ. Нова Загора, обл. Сливен</t>
  </si>
  <si>
    <t>с. Радевци, общ. Трявна, обл. Габрово</t>
  </si>
  <si>
    <t>с. Радецки, общ. Нова Загора, обл. Сливен</t>
  </si>
  <si>
    <t>с. Радибош, общ. Радомир, обл. Перник</t>
  </si>
  <si>
    <t>с. Радиево, общ. Димитровград, обл. Хасково</t>
  </si>
  <si>
    <t>с. Радилово, общ. Пещера, обл. Пазарджик</t>
  </si>
  <si>
    <t>с. Радинград, общ. Разград, обл. Разград</t>
  </si>
  <si>
    <t>с. Радино, общ. Трявна, обл. Габрово</t>
  </si>
  <si>
    <t>с. Радиново, общ. Марица, обл. Пловдив</t>
  </si>
  <si>
    <t>с. Радишево, общ. Плевен, обл. Плевен</t>
  </si>
  <si>
    <t>с. Радковци, общ. Велико Търново, обл. Велико Търново</t>
  </si>
  <si>
    <t>с. Радко Димитриево, общ. Шумен, обл. Шумен</t>
  </si>
  <si>
    <t>с. Радловци, общ. Кюстендил, обл. Кюстендил</t>
  </si>
  <si>
    <t>гр. Раднево, общ. Раднево, обл. Стара Загора</t>
  </si>
  <si>
    <t>с. Радовене, общ. Роман, обл. Враца</t>
  </si>
  <si>
    <t>с. Радовец, общ. Тополовград, обл. Хасково</t>
  </si>
  <si>
    <t>с. Радово, общ. Трън, обл. Перник</t>
  </si>
  <si>
    <t>с. Радовци, общ. Елена, обл. Велико Търново</t>
  </si>
  <si>
    <t>с. Радовци, общ. Дряново, обл. Габрово</t>
  </si>
  <si>
    <t>с. Радоевското, общ. Троян, обл. Ловеч</t>
  </si>
  <si>
    <t>с. Радоевци, общ. Трявна, обл. Габрово</t>
  </si>
  <si>
    <t>с. Радойново, общ. Средец, обл. Бургас</t>
  </si>
  <si>
    <t>гр. Радомир, общ. Радомир, обл. Перник</t>
  </si>
  <si>
    <t>с. Радомирци, общ. Червен бряг, обл. Плевен</t>
  </si>
  <si>
    <t>с. Радотина, общ. Ботевград, обл. София (област)</t>
  </si>
  <si>
    <t>с. Радуил, общ. Самоков, обл. София (област)</t>
  </si>
  <si>
    <t>с. Радуй, общ. Перник, обл. Перник</t>
  </si>
  <si>
    <t>с. Радуловци, общ. Сливница, обл. София (област)</t>
  </si>
  <si>
    <t>с. Радунци, общ. Мъглиж, обл. Стара Загора</t>
  </si>
  <si>
    <t>с. Раевци, общ. Трявна, обл. Габрово</t>
  </si>
  <si>
    <t>с. Разбоище, общ. Годеч, обл. София (област)</t>
  </si>
  <si>
    <t>с. Разбойна, общ. Руен, обл. Бургас</t>
  </si>
  <si>
    <t>с. Разбойна, общ. Търговище, обл. Търговище</t>
  </si>
  <si>
    <t>с. Развигорово, общ. Хитрино, обл. Шумен</t>
  </si>
  <si>
    <t>с. Разград, общ. Вълчедръм, обл. Монтана</t>
  </si>
  <si>
    <t>гр. Разград, общ. Разград, обл. Разград</t>
  </si>
  <si>
    <t>с. Раздел, общ. Дулово, обл. Силистра</t>
  </si>
  <si>
    <t>с. Раздел, общ. Елхово, обл. Ямбол</t>
  </si>
  <si>
    <t>с. Разделна, общ. Белослав, обл. Варна</t>
  </si>
  <si>
    <t>с. Разделна, общ. Гълъбово, обл. Стара Загора</t>
  </si>
  <si>
    <t>с. Разделци, общ. Антоново, обл. Търговище</t>
  </si>
  <si>
    <t>с. Раздол, общ. Струмяни, обл. Благоевград</t>
  </si>
  <si>
    <t>с. Княжевско, общ. Опан, обл. Стара Загора</t>
  </si>
  <si>
    <t>с. Разлив, общ. Правец, обл. София (област)</t>
  </si>
  <si>
    <t>гр. Разлог, общ. Разлог, обл. Благоевград</t>
  </si>
  <si>
    <t>с. Разсоха, общ. Златарица, обл. Велико Търново</t>
  </si>
  <si>
    <t>с. Райкова могила, общ. Свиленград, обл. Хасково</t>
  </si>
  <si>
    <t>с. Райковска, общ. Троян, обл. Ловеч</t>
  </si>
  <si>
    <t>с. Райковци, общ. Велико Търново, обл. Велико Търново</t>
  </si>
  <si>
    <t>с. Райнино, общ. Исперих, обл. Разград</t>
  </si>
  <si>
    <t>с. Райново, общ. Димитровград, обл. Хасково</t>
  </si>
  <si>
    <t>с. Райновци, общ. Елена, обл. Велико Търново</t>
  </si>
  <si>
    <t>с. Райновци, общ. Габрово, обл. Габрово</t>
  </si>
  <si>
    <t>с. Райнушковци, общ. Трявна, обл. Габрово</t>
  </si>
  <si>
    <t>с. Райово, общ. Самоков, обл. София (област)</t>
  </si>
  <si>
    <t>с. Ракево, общ. Криводол, обл. Враца</t>
  </si>
  <si>
    <t>с. Ракиловци, общ. Ковачевци, обл. Перник</t>
  </si>
  <si>
    <t>с. Ракита, общ. Червен бряг, обл. Плевен</t>
  </si>
  <si>
    <t>с. Ракита, общ. Сливница, обл. София (област)</t>
  </si>
  <si>
    <t>с. Ракитна, общ. Симитли, обл. Благоевград</t>
  </si>
  <si>
    <t>с. Ракитница, общ. Стара Загора, обл. Стара Загора</t>
  </si>
  <si>
    <t>гр. Ракитово, общ. Ракитово, обл. Пазарджик</t>
  </si>
  <si>
    <t>с. Раклиново, общ. Айтос, обл. Бургас</t>
  </si>
  <si>
    <t>с. Раклица, общ. Карнобат, обл. Бургас</t>
  </si>
  <si>
    <t>с. Раковица, общ. Макреш, обл. Видин</t>
  </si>
  <si>
    <t>с. Раково, общ. Невестино, обл. Кюстендил</t>
  </si>
  <si>
    <t>с. Раково, общ. Сливен, обл. Сливен</t>
  </si>
  <si>
    <t>гр. Раковски, общ. Раковски, обл. Пловдив</t>
  </si>
  <si>
    <t>с. Раковски, общ. Разград, обл. Разград</t>
  </si>
  <si>
    <t>с. Раковски, общ. Каварна, обл. Добрич</t>
  </si>
  <si>
    <t>с. Раковсково, общ. Несебър, обл. Бургас</t>
  </si>
  <si>
    <t>с. Ралево, общ. Плевен, обл. Плевен</t>
  </si>
  <si>
    <t>с. Ралевци, общ. Трявна, обл. Габрово</t>
  </si>
  <si>
    <t>с. Ралиновци, общ. Елена, обл. Велико Търново</t>
  </si>
  <si>
    <t>с. Ралица, общ. Момчилград, обл. Кърджали</t>
  </si>
  <si>
    <t>с. Ралица, общ. Търговище, обл. Търговище</t>
  </si>
  <si>
    <t>с. Раличево, общ. Крумовград, обл. Кърджали</t>
  </si>
  <si>
    <t>с. Раненци, общ. Кюстендил, обл. Кюстендил</t>
  </si>
  <si>
    <t>с. Рани лист, общ. Кърджали, обл. Кърджали</t>
  </si>
  <si>
    <t>с. Рани луг, общ. Трън, обл. Перник</t>
  </si>
  <si>
    <t>с. Расник, общ. Перник, обл. Перник</t>
  </si>
  <si>
    <t>с. Расово, общ. Медковец, обл. Монтана</t>
  </si>
  <si>
    <t>с. Растник, общ. Кирково, обл. Кърджали</t>
  </si>
  <si>
    <t>с. Раховци, общ. Габрово, обл. Габрово</t>
  </si>
  <si>
    <t>с. Рачевци, общ. Габрово, обл. Габрово</t>
  </si>
  <si>
    <t>с. Рачовци, общ. Трявна, обл. Габрово</t>
  </si>
  <si>
    <t>с. Рашевци, общ. Велико Търново, обл. Велико Търново</t>
  </si>
  <si>
    <t>с. Рашка Гращица, общ. Невестино, обл. Кюстендил</t>
  </si>
  <si>
    <t>с. Рашково, общ. Ботевград, обл. София (област)</t>
  </si>
  <si>
    <t>с. Рашовите, общ. Трявна, обл. Габрово</t>
  </si>
  <si>
    <t>с. Рашовица, общ. Берковица, обл. Монтана</t>
  </si>
  <si>
    <t>с. Раювци, общ. Елена, обл. Велико Търново</t>
  </si>
  <si>
    <t>с. Раяновци, общ. Белоградчик, обл. Видин</t>
  </si>
  <si>
    <t>с. Раяновци, общ. Драгоман, обл. София (област)</t>
  </si>
  <si>
    <t>с. Раянци, общ. Земен, обл. Перник</t>
  </si>
  <si>
    <t>с. Ребревци, общ. Елена, обл. Велико Търново</t>
  </si>
  <si>
    <t>с. Ребро, общ. Брезник, обл. Перник</t>
  </si>
  <si>
    <t>с. Реброво, общ. Своге, обл. София (област)</t>
  </si>
  <si>
    <t>с. Ребърково, общ. Мездра, обл. Враца</t>
  </si>
  <si>
    <t>с. Редешковци, общ. Габрово, обл. Габрово</t>
  </si>
  <si>
    <t>с. Редина, общ. Своге, обл. София (област)</t>
  </si>
  <si>
    <t>с. Режинци, общ. Кюстендил, обл. Кюстендил</t>
  </si>
  <si>
    <t>с. Резач, общ. Златарица, обл. Велико Търново</t>
  </si>
  <si>
    <t>с. Резбарци, общ. Кърджали, обл. Кърджали</t>
  </si>
  <si>
    <t>с. Резово, общ. Царево, обл. Бургас</t>
  </si>
  <si>
    <t>с. Река, общ. Смолян, обл. Смолян</t>
  </si>
  <si>
    <t>с. Рекичка, общ. Златарица, обл. Велико Търново</t>
  </si>
  <si>
    <t>с. Рельово, общ. Самоков, обл. София (област)</t>
  </si>
  <si>
    <t>с. Репляна, общ. Чупрене, обл. Видин</t>
  </si>
  <si>
    <t>с. Реселец, общ. Червен бряг, обл. Плевен</t>
  </si>
  <si>
    <t>с. Ресен, общ. Велико Търново, обл. Велико Търново</t>
  </si>
  <si>
    <t>с. Ресилово, общ. Сапарева баня, обл. Кюстендил</t>
  </si>
  <si>
    <t>с. Речани, общ. Смолян, обл. Смолян</t>
  </si>
  <si>
    <t>с. Речица, общ. Руен, обл. Бургас</t>
  </si>
  <si>
    <t>с. Реяновци, общ. Трън, обл. Перник</t>
  </si>
  <si>
    <t>с. Рибарица, общ. Тетевен, обл. Ловеч</t>
  </si>
  <si>
    <t>с. Рибарица, общ. Етрополе, обл. София (област)</t>
  </si>
  <si>
    <t>с. Рибен, общ. Долна Митрополия, обл. Плевен</t>
  </si>
  <si>
    <t>с. Рибен дол, общ. Баните, обл. Смолян</t>
  </si>
  <si>
    <t>с. Рибино, общ. Крумовград, обл. Кърджали</t>
  </si>
  <si>
    <t>с. Рибник, общ. Петрич, обл. Благоевград</t>
  </si>
  <si>
    <t>с. Рибница, общ. Рудозем, обл. Смолян</t>
  </si>
  <si>
    <t>с. Рибново, общ. Гърмен, обл. Благоевград</t>
  </si>
  <si>
    <t>с. Ридино, общ. Джебел, обл. Кърджали</t>
  </si>
  <si>
    <t>с. Ридово, общ. Кърджали, обл. Кърджали</t>
  </si>
  <si>
    <t>гр. Рила, общ. Рила, обл. Кюстендил</t>
  </si>
  <si>
    <t>м. Рилски манастир, общ. Рила, обл. Кюстендил</t>
  </si>
  <si>
    <t>с. Рилци, общ. Благоевград, обл. Благоевград</t>
  </si>
  <si>
    <t>с. Рисиманово, общ. Раднево, обл. Стара Загора</t>
  </si>
  <si>
    <t>с. Ритя, общ. Дряново, обл. Габрово</t>
  </si>
  <si>
    <t>с. Риш, общ. Смядово, обл. Шумен</t>
  </si>
  <si>
    <t>с. Робово, общ. Тунджа, обл. Ямбол</t>
  </si>
  <si>
    <t>с. Ровина, общ. Смолян, обл. Смолян</t>
  </si>
  <si>
    <t>с. Рогач, общ. Крумовград, обл. Кърджали</t>
  </si>
  <si>
    <t>с. Рогачево, общ. Балчик, обл. Добрич</t>
  </si>
  <si>
    <t>с. Роглец, общ. Ружинци, обл. Видин</t>
  </si>
  <si>
    <t>с. Рогозари, общ. Джебел, обл. Кърджали</t>
  </si>
  <si>
    <t>с. Рогозен, общ. Хайредин, обл. Враца</t>
  </si>
  <si>
    <t>с. Рогозина, общ. Генерал Тошево, обл. Добрич</t>
  </si>
  <si>
    <t>с. Рогозиново, общ. Харманли, обл. Хасково</t>
  </si>
  <si>
    <t>с. Рогозче, общ. Джебел, обл. Кърджали</t>
  </si>
  <si>
    <t>с. Рогош, общ. Марица, обл. Пловдив</t>
  </si>
  <si>
    <t>с. Рогулят, общ. Севлиево, обл. Габрово</t>
  </si>
  <si>
    <t>с. Родина, общ. Златарица, обл. Велико Търново</t>
  </si>
  <si>
    <t>с. Родопи, общ. Хасково, обл. Хасково</t>
  </si>
  <si>
    <t>с. Родопско, общ. Ардино, обл. Кърджали</t>
  </si>
  <si>
    <t>с. Рожден, общ. Руен, обл. Бургас</t>
  </si>
  <si>
    <t>с. Рожен, общ. Сандански, обл. Благоевград</t>
  </si>
  <si>
    <t>с. Роза, общ. Тунджа, обл. Ямбол</t>
  </si>
  <si>
    <t>с. Розино, общ. Ивайловград, обл. Хасково</t>
  </si>
  <si>
    <t>с. Розино, общ. Карлово, обл. Пловдив</t>
  </si>
  <si>
    <t>с. Розовец, общ. Брезово, обл. Пловдив</t>
  </si>
  <si>
    <t>с. Розово, общ. Брацигово, обл. Пазарджик</t>
  </si>
  <si>
    <t>с. Розово, общ. Казанлък, обл. Стара Загора</t>
  </si>
  <si>
    <t>гр. Роман, общ. Роман, обл. Враца</t>
  </si>
  <si>
    <t>с. Ропот, общ. Годеч, обл. София (област)</t>
  </si>
  <si>
    <t>с. Атия, общ. Созопол, обл. Бургас</t>
  </si>
  <si>
    <t>с. Росен, общ. Созопол, обл. Бургас</t>
  </si>
  <si>
    <t>с. Росен, общ. Пазарджик, обл. Пазарджик</t>
  </si>
  <si>
    <t>с. Росен, общ. Генерал Тошево, обл. Добрич</t>
  </si>
  <si>
    <t>с. Росеново, общ. Средец, обл. Бургас</t>
  </si>
  <si>
    <t>с. Росеново, общ. Добрич-селска, обл. Добрич</t>
  </si>
  <si>
    <t>с. Росина, общ. Търговище, обл. Търговище</t>
  </si>
  <si>
    <t>с. Росица, общ. Павликени, обл. Велико Търново</t>
  </si>
  <si>
    <t>с. Росица, общ. Генерал Тошево, обл. Добрич</t>
  </si>
  <si>
    <t>с. Росица, общ. Омуртаг, обл. Търговище</t>
  </si>
  <si>
    <t>с. Росно, общ. Златарица, обл. Велико Търново</t>
  </si>
  <si>
    <t>с. Росоман, общ. Божурище, обл. София (област)</t>
  </si>
  <si>
    <t>с. Рояк, общ. Дългопол, обл. Варна</t>
  </si>
  <si>
    <t>с. Лозен, общ. Стара Загора, обл. Стара Загора</t>
  </si>
  <si>
    <t>с. Рударци, общ. Перник, обл. Перник</t>
  </si>
  <si>
    <t>с. Рудина, общ. Руен, обл. Бургас</t>
  </si>
  <si>
    <t>с. Рудина, общ. Кърджали, обл. Кърджали</t>
  </si>
  <si>
    <t>с. Рудник, общ. Бургас, обл. Бургас</t>
  </si>
  <si>
    <t>с. Рудник, общ. Долни чифлик, обл. Варна</t>
  </si>
  <si>
    <t>гр. Рудозем, общ. Рудозем, обл. Смолян</t>
  </si>
  <si>
    <t>с. Руевци, общ. Трявна, обл. Габрово</t>
  </si>
  <si>
    <t>с. Руен, общ. Руен, обл. Бургас</t>
  </si>
  <si>
    <t>с. Руен, общ. Куклен, обл. Пловдив</t>
  </si>
  <si>
    <t>с. Руец, общ. Търговище, обл. Търговище</t>
  </si>
  <si>
    <t>с. Ружинци, общ. Ружинци, обл. Видин</t>
  </si>
  <si>
    <t>с. Ружица, общ. Никола Козлево, обл. Шумен</t>
  </si>
  <si>
    <t>с. Ружица, общ. Болярово, обл. Ямбол</t>
  </si>
  <si>
    <t>с. Руйно, общ. Дулово, обл. Силистра</t>
  </si>
  <si>
    <t>с. Руйчовци, общ. Габрово, обл. Габрово</t>
  </si>
  <si>
    <t>с. Руманя, общ. Стара Загора, обл. Стара Загора</t>
  </si>
  <si>
    <t>с. Румелия, общ. Маджарово, обл. Хасково</t>
  </si>
  <si>
    <t>с. Румянцево, общ. Луковит, обл. Ловеч</t>
  </si>
  <si>
    <t>с. Руня, общ. Дряново, обл. Габрово</t>
  </si>
  <si>
    <t>с. Рупките, общ. Чирпан, обл. Стара Загора</t>
  </si>
  <si>
    <t>с. Рупци, общ. Видин, обл. Видин</t>
  </si>
  <si>
    <t>с. Рупци, общ. Червен бряг, обл. Плевен</t>
  </si>
  <si>
    <t>с. Рупча, общ. Руен, обл. Бургас</t>
  </si>
  <si>
    <t>с. Русалина, общ. Черноочене, обл. Кърджали</t>
  </si>
  <si>
    <t>с. Русалско, общ. Ардино, обл. Кърджали</t>
  </si>
  <si>
    <t>с. Русаля, общ. Велико Търново, обл. Велико Търново</t>
  </si>
  <si>
    <t>гр. Русе, общ. Русе, обл. Русе</t>
  </si>
  <si>
    <t>с. Русиновци, общ. Дряново, обл. Габрово</t>
  </si>
  <si>
    <t>с. Руска Бела, общ. Мездра, обл. Враца</t>
  </si>
  <si>
    <t>с. Русковци, общ. Велико Търново, обл. Велико Търново</t>
  </si>
  <si>
    <t>с. Русокастро, общ. Камено, обл. Бургас</t>
  </si>
  <si>
    <t>с. Рустан, общ. Мадан, обл. Смолян</t>
  </si>
  <si>
    <t>с. Руховци, общ. Елена, обл. Велико Търново</t>
  </si>
  <si>
    <t>с. Ручей, общ. Крумовград, обл. Кърджали</t>
  </si>
  <si>
    <t>с. Ръжавец, общ. Брезник, обл. Перник</t>
  </si>
  <si>
    <t>с. Ръжана, общ. Ихтиман, обл. София (област)</t>
  </si>
  <si>
    <t>с. Раждавица, общ. Кюстендил, обл. Кюстендил</t>
  </si>
  <si>
    <t>с. Ръждак, общ. Петрич, обл. Благоевград</t>
  </si>
  <si>
    <t>с. Ръжево, общ. Калояново, обл. Пловдив</t>
  </si>
  <si>
    <t>с. Ръжево Конаре, общ. Калояново, обл. Пловдив</t>
  </si>
  <si>
    <t>с. Ръжена, общ. Казанлък, обл. Стара Загора</t>
  </si>
  <si>
    <t>с. Ръженово, общ. Маджарово, обл. Хасково</t>
  </si>
  <si>
    <t>с. Ръжица, общ. Руен, обл. Бургас</t>
  </si>
  <si>
    <t>с. Ръсово, общ. Кюстендил, обл. Кюстендил</t>
  </si>
  <si>
    <t>с. Рът, общ. Джебел, обл. Кърджали</t>
  </si>
  <si>
    <t>с. Рътлина, общ. Омуртаг, обл. Търговище</t>
  </si>
  <si>
    <t>с. Ръченица, общ. Сливен, обл. Сливен</t>
  </si>
  <si>
    <t>с. Ряхово, общ. Сливо поле, обл. Русе</t>
  </si>
  <si>
    <t>с. Ряховците, общ. Севлиево, обл. Габрово</t>
  </si>
  <si>
    <t>с. Рохлева, общ. Велинград, обл. Пазарджик</t>
  </si>
  <si>
    <t>с. Рязковци, общ. Габрово, обл. Габрово</t>
  </si>
  <si>
    <t>с. Ракитница, общ. Брегово, обл. Видин</t>
  </si>
  <si>
    <t>с. Рожденско, общ. Джебел, обл. Кърджали</t>
  </si>
  <si>
    <t>с. Сава, общ. Дългопол, обл. Варна</t>
  </si>
  <si>
    <t>с. Савин, общ. Кубрат, обл. Разград</t>
  </si>
  <si>
    <t>с. Савино, общ. Тунджа, обл. Ямбол</t>
  </si>
  <si>
    <t>с. Савойски, общ. Кюстендил, обл. Кюстендил</t>
  </si>
  <si>
    <t>с. Садина, общ. Попово, обл. Търговище</t>
  </si>
  <si>
    <t>с. Садовец, общ. Долни Дъбник, обл. Плевен</t>
  </si>
  <si>
    <t>с. Садовик, общ. Брезник, обл. Перник</t>
  </si>
  <si>
    <t>с. Садовица, общ. Момчилград, обл. Кърджали</t>
  </si>
  <si>
    <t>с. Садово, общ. Хаджидимово, обл. Благоевград</t>
  </si>
  <si>
    <t>с. Садово, общ. Сунгурларе, обл. Бургас</t>
  </si>
  <si>
    <t>с. Садово, общ. Аврен, обл. Варна</t>
  </si>
  <si>
    <t>гр. Садово, общ. Садово, обл. Пловдив</t>
  </si>
  <si>
    <t>с. Сажденик, общ. Кюстендил, обл. Кюстендил</t>
  </si>
  <si>
    <t>с. Сакарци, общ. Тополовград, обл. Хасково</t>
  </si>
  <si>
    <t>с. Саласука, общ. Дряново, обл. Габрово</t>
  </si>
  <si>
    <t>с. Салаш, общ. Белоградчик, обл. Видин</t>
  </si>
  <si>
    <t>с. Салманово, общ. Шумен, обл. Шумен</t>
  </si>
  <si>
    <t>с. Самовила, общ. Крумовград, обл. Кърджали</t>
  </si>
  <si>
    <t>с. Самоводене, общ. Велико Търново, обл. Велико Търново</t>
  </si>
  <si>
    <t>с. Самодива, общ. Кирково, обл. Кърджали</t>
  </si>
  <si>
    <t>с. Самокитка, общ. Кирково, обл. Кърджали</t>
  </si>
  <si>
    <t>гр. Самоков, общ. Самоков, обл. София (област)</t>
  </si>
  <si>
    <t>с. Самораново, общ. Дупница, обл. Кюстендил</t>
  </si>
  <si>
    <t>с. Самотино, общ. Бяла, обл. Варна</t>
  </si>
  <si>
    <t>с. Самсиите, общ. Велико Търново, обл. Велико Търново</t>
  </si>
  <si>
    <t>с. Самуил, общ. Самуил, обл. Разград</t>
  </si>
  <si>
    <t>с. Самуилова крепост, общ. Петрич, обл. Благоевград</t>
  </si>
  <si>
    <t>с. Самуилово, общ. Петрич, обл. Благоевград</t>
  </si>
  <si>
    <t>с. Самуилово, общ. Сливен, обл. Сливен</t>
  </si>
  <si>
    <t>с. Самуилово, общ. Стара Загора, обл. Стара Загора</t>
  </si>
  <si>
    <t>с. Санадиново, общ. Никопол, обл. Плевен</t>
  </si>
  <si>
    <t>гр. Сандански, общ. Сандански, обл. Благоевград</t>
  </si>
  <si>
    <t>с. Сандрово, общ. Русе, обл. Русе</t>
  </si>
  <si>
    <t>с. Сан-Стефано, общ. Карнобат, обл. Бургас</t>
  </si>
  <si>
    <t>гр. Сапарева баня, общ. Сапарева баня, обл. Кюстендил</t>
  </si>
  <si>
    <t>с. Сапарево, общ. Сапарева баня, обл. Кюстендил</t>
  </si>
  <si>
    <t>с. Сараево, общ. Мизия, обл. Враца</t>
  </si>
  <si>
    <t>с. Саранско, общ. Стралджа, обл. Ямбол</t>
  </si>
  <si>
    <t>с. Саранци, общ. Горна Малина, обл. София (област)</t>
  </si>
  <si>
    <t>с. Сарая, общ. Пазарджик, обл. Пазарджик</t>
  </si>
  <si>
    <t>с. Сатовча, общ. Сатовча, обл. Благоевград</t>
  </si>
  <si>
    <t>с. Сбор, общ. Крумовград, обл. Кърджали</t>
  </si>
  <si>
    <t>с. Сбор, общ. Пазарджик, обл. Пазарджик</t>
  </si>
  <si>
    <t>с. Петко Каравелово, общ. Полски Тръмбеш, обл. Велико Търново</t>
  </si>
  <si>
    <t>с. Сборино, общ. Ивайловград, обл. Хасково</t>
  </si>
  <si>
    <t>с. Сборище, общ. Твърдица, обл. Сливен</t>
  </si>
  <si>
    <t>с. Сваленик, общ. Иваново, обл. Русе</t>
  </si>
  <si>
    <t>с. Сватбаре, общ. Кърджали, обл. Кърджали</t>
  </si>
  <si>
    <t>с. Свежен, общ. Брезово, обл. Пловдив</t>
  </si>
  <si>
    <t>с. Света Петка, общ. Велинград, обл. Пазарджик</t>
  </si>
  <si>
    <t>с. Свети Никола, общ. Каварна, обл. Добрич</t>
  </si>
  <si>
    <t>с. Светлен, общ. Попово, обл. Търговище</t>
  </si>
  <si>
    <t>с. Светлина, общ. Средец, обл. Бургас</t>
  </si>
  <si>
    <t>с. Светлина, общ. Димитровград, обл. Хасково</t>
  </si>
  <si>
    <t>с. Светлина, общ. Тополовград, обл. Хасково</t>
  </si>
  <si>
    <t>с. Светля, общ. Ковачевци, обл. Перник</t>
  </si>
  <si>
    <t>с. Световрачене, общ. Столична, обл. София (столица)</t>
  </si>
  <si>
    <t>с. Светослав, общ. Кайнарджа, обл. Силистра</t>
  </si>
  <si>
    <t>с. Светослав, общ. Стамболово, обл. Хасково</t>
  </si>
  <si>
    <t>с. Светославци, общ. Елена, обл. Велико Търново</t>
  </si>
  <si>
    <t>с. Светулка, общ. Ардино, обл. Кърджали</t>
  </si>
  <si>
    <t>с. Свещари, общ. Исперих, обл. Разград</t>
  </si>
  <si>
    <t>с. Свидня, общ. Своге, обл. София (област)</t>
  </si>
  <si>
    <t>гр. Свиленград, общ. Свиленград, обл. Хасково</t>
  </si>
  <si>
    <t>с. Свинарски дол, общ. Габрово, обл. Габрово</t>
  </si>
  <si>
    <t>с. Свирачи, общ. Ивайловград, обл. Хасково</t>
  </si>
  <si>
    <t>с. Свирково, общ. Симеоновград, обл. Хасково</t>
  </si>
  <si>
    <t>с. Свирци, общ. Трявна, обл. Габрово</t>
  </si>
  <si>
    <t>с. Свирчово, общ. Антоново, обл. Търговище</t>
  </si>
  <si>
    <t>гр. Свищов, общ. Свищов, обл. Велико Търново</t>
  </si>
  <si>
    <t>с. Свобода, общ. Камено, обл. Бургас</t>
  </si>
  <si>
    <t>с. Свобода, общ. Момчилград, обл. Кърджали</t>
  </si>
  <si>
    <t>с. Свобода, общ. Стрелча, обл. Пазарджик</t>
  </si>
  <si>
    <t>с. Свобода, общ. Чирпан, обл. Стара Загора</t>
  </si>
  <si>
    <t>с. Свобода, общ. Добрич-селска, обл. Добрич</t>
  </si>
  <si>
    <t>с. Свободен, общ. Раднево, обл. Стара Загора</t>
  </si>
  <si>
    <t>с. Свободиново, общ. Черноочене, обл. Кърджали</t>
  </si>
  <si>
    <t>с. Свободица, общ. Антоново, обл. Търговище</t>
  </si>
  <si>
    <t>гр. Своге, общ. Своге, обл. София (област)</t>
  </si>
  <si>
    <t>с. Своде, общ. Правец, обл. София (област)</t>
  </si>
  <si>
    <t>с. Севар, общ. Кубрат, обл. Разград</t>
  </si>
  <si>
    <t>с. Севдалина, общ. Кърджали, обл. Кърджали</t>
  </si>
  <si>
    <t>с. Северняк, общ. Крушари, обл. Добрич</t>
  </si>
  <si>
    <t>с. Северци, общ. Крушари, обл. Добрич</t>
  </si>
  <si>
    <t>гр. Севлиево, общ. Севлиево, обл. Габрово</t>
  </si>
  <si>
    <t>с. Седелец, общ. Струмяни, обл. Благоевград</t>
  </si>
  <si>
    <t>с. Седефче, общ. Момчилград, обл. Кърджали</t>
  </si>
  <si>
    <t>с. Седларево, общ. Котел, обл. Сливен</t>
  </si>
  <si>
    <t>с. Седлари, общ. Момчилград, обл. Кърджали</t>
  </si>
  <si>
    <t>с. Седловина, общ. Кърджали, обл. Кърджали</t>
  </si>
  <si>
    <t>с. Седянковци, общ. Габрово, обл. Габрово</t>
  </si>
  <si>
    <t>с. Сейдол, общ. Лозница, обл. Разград</t>
  </si>
  <si>
    <t>с. Сейковци, общ. Габрово, обл. Габрово</t>
  </si>
  <si>
    <t>с. Сеймените, общ. Велико Търново, обл. Велико Търново</t>
  </si>
  <si>
    <t>с. Секирка, общ. Кирково, обл. Кърджали</t>
  </si>
  <si>
    <t>с. Секулово, общ. Дулово, обл. Силистра</t>
  </si>
  <si>
    <t>с. Селиминово, общ. Сливен, обл. Сливен</t>
  </si>
  <si>
    <t>с. Селище, общ. Благоевград, обл. Благоевград</t>
  </si>
  <si>
    <t>с. Селище, общ. Смолян, обл. Смолян</t>
  </si>
  <si>
    <t>с. Селищен дол, общ. Перник, обл. Перник</t>
  </si>
  <si>
    <t>с. Селска поляна, общ. Маджарово, обл. Хасково</t>
  </si>
  <si>
    <t>с. Селце, общ. Троян, обл. Ловеч</t>
  </si>
  <si>
    <t>с. Селце, общ. Мъглиж, обл. Стара Загора</t>
  </si>
  <si>
    <t>с. Селце, общ. Каварна, обл. Добрич</t>
  </si>
  <si>
    <t>с. Селци, общ. Садово, обл. Пловдив</t>
  </si>
  <si>
    <t>с. Селча, общ. Девин, обл. Смолян</t>
  </si>
  <si>
    <t>с. Селянин, общ. Ихтиман, обл. София (област)</t>
  </si>
  <si>
    <t>с. Семерджиево, общ. Русе, обл. Русе</t>
  </si>
  <si>
    <t>с. Семерджиите, общ. Габрово, обл. Габрово</t>
  </si>
  <si>
    <t>с. Семерци, общ. Антоново, обл. Търговище</t>
  </si>
  <si>
    <t>с. Семковци, общ. Велико Търново, обл. Велико Търново</t>
  </si>
  <si>
    <t>с. Семчиново, общ. Септември, обл. Пазарджик</t>
  </si>
  <si>
    <t>с. Сенник, общ. Севлиево, обл. Габрово</t>
  </si>
  <si>
    <t>гр. Сеново, общ. Ветово, обл. Русе</t>
  </si>
  <si>
    <t>с. Сеноклас, общ. Маджарово, обл. Хасково</t>
  </si>
  <si>
    <t>с. Сенокос, общ. Симитли, обл. Благоевград</t>
  </si>
  <si>
    <t>с. Сенокос, общ. Балчик, обл. Добрич</t>
  </si>
  <si>
    <t>гр. Септември, общ. Септември, обл. Пазарджик</t>
  </si>
  <si>
    <t>с. Септемврийци, общ. Димово, обл. Видин</t>
  </si>
  <si>
    <t>с. Септемврийци, общ. Каварна, обл. Добрич</t>
  </si>
  <si>
    <t>с. Сеслав, общ. Кубрат, обл. Разград</t>
  </si>
  <si>
    <t>с. Сестримо, общ. Белово, обл. Пазарджик</t>
  </si>
  <si>
    <t>с. Богородица, общ. Петрич, обл. Благоевград</t>
  </si>
  <si>
    <t>с. Сестринско, общ. Кърджали, обл. Кърджали</t>
  </si>
  <si>
    <t>с. Сечен камък, общ. Трявна, обл. Габрово</t>
  </si>
  <si>
    <t>с. Сечище, общ. Нови пазар, обл. Шумен</t>
  </si>
  <si>
    <t>с. Сива река, общ. Свиленград, обл. Хасково</t>
  </si>
  <si>
    <t>с. Сивино, общ. Смолян, обл. Смолян</t>
  </si>
  <si>
    <t>с. Сив кладенец, общ. Ивайловград, обл. Хасково</t>
  </si>
  <si>
    <t>с. Сигмен, общ. Карнобат, обл. Бургас</t>
  </si>
  <si>
    <t>с. Силен, общ. Стамболово, обл. Хасково</t>
  </si>
  <si>
    <t>гр. Силистра, общ. Силистра, обл. Силистра</t>
  </si>
  <si>
    <t>с. Симеоновец, общ. Септември, обл. Пазарджик</t>
  </si>
  <si>
    <t>с. Цар Симеоново, общ. Видин, обл. Видин</t>
  </si>
  <si>
    <t>с. Симеоново, общ. Тунджа, обл. Ямбол</t>
  </si>
  <si>
    <t>гр. Симитли, общ. Симитли, обл. Благоевград</t>
  </si>
  <si>
    <t>с. Синаговци, общ. Видин, обл. Видин</t>
  </si>
  <si>
    <t>с. Синапово, общ. Тополовград, обл. Хасково</t>
  </si>
  <si>
    <t>с. Синдел, общ. Аврен, обл. Варна</t>
  </si>
  <si>
    <t>с. Синделци, общ. Момчилград, обл. Кърджали</t>
  </si>
  <si>
    <t>с. Синеморец, общ. Царево, обл. Бургас</t>
  </si>
  <si>
    <t>с. Сини вир, общ. Каолиново, обл. Шумен</t>
  </si>
  <si>
    <t>с. Синигер, общ. Крумовград, обл. Кърджали</t>
  </si>
  <si>
    <t>с. Синитово, общ. Пазарджик, обл. Пазарджик</t>
  </si>
  <si>
    <t>с. Синчец, общ. Ардино, обл. Кърджали</t>
  </si>
  <si>
    <t>с. Синьо бърдо, общ. Роман, обл. Враца</t>
  </si>
  <si>
    <t>с. Синьо камене, общ. Средец, обл. Бургас</t>
  </si>
  <si>
    <t>с. Синя вода, общ. Лозница, обл. Разград</t>
  </si>
  <si>
    <t>с. Сипей, общ. Кърджали, обл. Кърджали</t>
  </si>
  <si>
    <t>с. Сираково, общ. Борован, обл. Враца</t>
  </si>
  <si>
    <t>с. Сираково, общ. Генерал Тошево, обл. Добрич</t>
  </si>
  <si>
    <t>с. Сираково, общ. Минерални бани, обл. Хасково</t>
  </si>
  <si>
    <t>с. Сирищник, общ. Ковачевци, обл. Перник</t>
  </si>
  <si>
    <t>с. Ситово, общ. Родопи, обл. Пловдив</t>
  </si>
  <si>
    <t>с. Ситово, общ. Ситово, обл. Силистра</t>
  </si>
  <si>
    <t>с. Ситово, общ. Болярово, обл. Ямбол</t>
  </si>
  <si>
    <t>с. Скала, общ. Сунгурларе, обл. Бургас</t>
  </si>
  <si>
    <t>с. Скала, общ. Дулово, обл. Силистра</t>
  </si>
  <si>
    <t>с. Скалак, общ. Руен, обл. Бургас</t>
  </si>
  <si>
    <t>с. Скалак, общ. Крумовград, обл. Кърджали</t>
  </si>
  <si>
    <t>с. Скалина, общ. Джебел, обл. Кърджали</t>
  </si>
  <si>
    <t>с. Скалица, общ. Тунджа, обл. Ямбол</t>
  </si>
  <si>
    <t>с. Скалище, общ. Кърджали, обл. Кърджали</t>
  </si>
  <si>
    <t>с. Скална глава, общ. Кърджали, обл. Кърджали</t>
  </si>
  <si>
    <t>с. Скалско, общ. Дряново, обл. Габрово</t>
  </si>
  <si>
    <t>с. Скандалото, общ. Априлци, обл. Ловеч</t>
  </si>
  <si>
    <t>с. Склаве, общ. Сандански, обл. Благоевград</t>
  </si>
  <si>
    <t>с. Скобелево, общ. Ловеч, обл. Ловеч</t>
  </si>
  <si>
    <t>с. Скобелево, общ. Родопи, обл. Пловдив</t>
  </si>
  <si>
    <t>с. Скобелево, общ. Сливен, обл. Сливен</t>
  </si>
  <si>
    <t>с. Скобелево, общ. Павел баня, обл. Стара Загора</t>
  </si>
  <si>
    <t>с. Скобелево, общ. Димитровград, обл. Хасково</t>
  </si>
  <si>
    <t>с. Скомля, общ. Димово, обл. Видин</t>
  </si>
  <si>
    <t>с. Скорците, общ. Трявна, обл. Габрово</t>
  </si>
  <si>
    <t>с. Скравена, общ. Ботевград, обл. София (област)</t>
  </si>
  <si>
    <t>с. Скребатно, общ. Гърмен, обл. Благоевград</t>
  </si>
  <si>
    <t>с. Скрино, общ. Бобошево, обл. Кюстендил</t>
  </si>
  <si>
    <t>с. Скриняно, общ. Кюстендил, обл. Кюстендил</t>
  </si>
  <si>
    <t>с. Скрът, общ. Петрич, обл. Благоевград</t>
  </si>
  <si>
    <t>с. Скутаре, общ. Марица, обл. Пловдив</t>
  </si>
  <si>
    <t>с. Скърбино, общ. Кърджали, обл. Кърджали</t>
  </si>
  <si>
    <t>с. Славеево, общ. Ивайловград, обл. Хасково</t>
  </si>
  <si>
    <t>с. Славеево, общ. Добрич-селска, обл. Добрич</t>
  </si>
  <si>
    <t>с. Славейно, общ. Смолян, обл. Смолян</t>
  </si>
  <si>
    <t>с. Славейково, общ. Провадия, обл. Варна</t>
  </si>
  <si>
    <t>с. Славейково, общ. Дряново, обл. Габрово</t>
  </si>
  <si>
    <t>с. Славейково, общ. Елхово, обл. Ямбол</t>
  </si>
  <si>
    <t>с. Славовица, общ. Септември, обл. Пазарджик</t>
  </si>
  <si>
    <t>с. Славовица, общ. Долна Митрополия, обл. Плевен</t>
  </si>
  <si>
    <t>с. Славотин, общ. Монтана, обл. Монтана</t>
  </si>
  <si>
    <t>с. Славщица, общ. Угърчин, обл. Ловеч</t>
  </si>
  <si>
    <t>с. Славяни, общ. Ловеч, обл. Ловеч</t>
  </si>
  <si>
    <t>с. Славянин, общ. Братя Даскалови, обл. Стара Загора</t>
  </si>
  <si>
    <t>гр. Славяново, общ. Плевен, обл. Плевен</t>
  </si>
  <si>
    <t>с. Славяново, общ. Попово, обл. Търговище</t>
  </si>
  <si>
    <t>с. Славяново, общ. Харманли, обл. Хасково</t>
  </si>
  <si>
    <t>с. Славянци, общ. Сунгурларе, обл. Бургас</t>
  </si>
  <si>
    <t>с. Сладка вода, общ. Дългопол, обл. Варна</t>
  </si>
  <si>
    <t>с. Сладкодум, общ. Крумовград, обл. Кърджали</t>
  </si>
  <si>
    <t>с. Сладун, общ. Свиленград, обл. Хасково</t>
  </si>
  <si>
    <t>с. Сладък кладенец, общ. Стара Загора, обл. Стара Загора</t>
  </si>
  <si>
    <t>с. Слаковци, общ. Брезник, обл. Перник</t>
  </si>
  <si>
    <t>с. Сламино, общ. Тунджа, обл. Ямбол</t>
  </si>
  <si>
    <t>с. Слана бара, общ. Видин, обл. Видин</t>
  </si>
  <si>
    <t>с. Сланотрън, общ. Видин, обл. Видин</t>
  </si>
  <si>
    <t>с. Слатина, общ. Ябланица, обл. Ловеч</t>
  </si>
  <si>
    <t>с. Слатина, общ. Ловеч, обл. Ловеч</t>
  </si>
  <si>
    <t>с. Слатина, общ. Берковица, обл. Монтана</t>
  </si>
  <si>
    <t>с. Слатина, общ. Карлово, обл. Пловдив</t>
  </si>
  <si>
    <t>с. Слатина, общ. Ситово, обл. Силистра</t>
  </si>
  <si>
    <t>с. Слатино, общ. Бобошево, обл. Кюстендил</t>
  </si>
  <si>
    <t>с. Слатино, общ. Ковачевци, обл. Перник</t>
  </si>
  <si>
    <t>с. Слащен, общ. Сатовча, обл. Благоевград</t>
  </si>
  <si>
    <t>с. Сливак, общ. Хитрино, обл. Шумен</t>
  </si>
  <si>
    <t>с. Сливарка, общ. Крумовград, обл. Кърджали</t>
  </si>
  <si>
    <t>с. Сливарово, общ. Малко Търново, обл. Бургас</t>
  </si>
  <si>
    <t>с. Сливата, общ. Лом, обл. Монтана</t>
  </si>
  <si>
    <t>с. Сливек, общ. Ловеч, обл. Ловеч</t>
  </si>
  <si>
    <t>гр. Сливен, общ. Сливен, обл. Сливен</t>
  </si>
  <si>
    <t>с. Сливито, общ. Мъглиж, обл. Стара Загора</t>
  </si>
  <si>
    <t>с. Сливка, общ. Баните, обл. Смолян</t>
  </si>
  <si>
    <t>с. Сливница, общ. Кресна, обл. Благоевград</t>
  </si>
  <si>
    <t>гр. Сливница, общ. Сливница, обл. София (област)</t>
  </si>
  <si>
    <t>с. Сливовик, общ. Медковец, обл. Монтана</t>
  </si>
  <si>
    <t>с. Сливовица, общ. Златарица, обл. Велико Търново</t>
  </si>
  <si>
    <t>с. Сливовник, общ. Белоградчик, обл. Видин</t>
  </si>
  <si>
    <t>с. Сливово, общ. Средец, обл. Бургас</t>
  </si>
  <si>
    <t>с. Сливово, общ. Трявна, обл. Габрово</t>
  </si>
  <si>
    <t>с. Сливово, общ. Смолян, обл. Смолян</t>
  </si>
  <si>
    <t>гр. Сливо поле, общ. Сливо поле, обл. Русе</t>
  </si>
  <si>
    <t>с. Слишовци, общ. Трън, обл. Перник</t>
  </si>
  <si>
    <t>с. Слокощица, общ. Кюстендил, обл. Кюстендил</t>
  </si>
  <si>
    <t>с. Сломер, общ. Павликени, обл. Велико Търново</t>
  </si>
  <si>
    <t>с. Слънчево, общ. Аксаково, обл. Варна</t>
  </si>
  <si>
    <t>с. Слънчовец, общ. Антоново, обл. Търговище</t>
  </si>
  <si>
    <t>с. Слънчоглед, общ. Джебел, обл. Кърджали</t>
  </si>
  <si>
    <t>с. Смилец, общ. Стрелча, обл. Пазарджик</t>
  </si>
  <si>
    <t>с. Смилец, общ. Силистра, обл. Силистра</t>
  </si>
  <si>
    <t>с. Смиловци, общ. Габрово, обл. Габрово</t>
  </si>
  <si>
    <t>с. Смилян, общ. Смолян, обл. Смолян</t>
  </si>
  <si>
    <t>с. Смин, общ. Шабла, обл. Добрич</t>
  </si>
  <si>
    <t>с. Смирненски, общ. Брусарци, обл. Монтана</t>
  </si>
  <si>
    <t>с. Смирненски, общ. Ветово, обл. Русе</t>
  </si>
  <si>
    <t>с. Смирненци, общ. Харманли, обл. Хасково</t>
  </si>
  <si>
    <t>с. Смиров дол, общ. Земен, обл. Перник</t>
  </si>
  <si>
    <t>с. Смоличано, общ. Невестино, обл. Кюстендил</t>
  </si>
  <si>
    <t>с. Смолница, общ. Добрич-селска, обл. Добрич</t>
  </si>
  <si>
    <t>с. Смолско, общ. Мирково, обл. София (област)</t>
  </si>
  <si>
    <t>с. Смолча, общ. Годеч, обл. София (област)</t>
  </si>
  <si>
    <t>гр. Смолян, общ. Смолян, обл. Смолян</t>
  </si>
  <si>
    <t>с. Смоляновци, общ. Монтана, обл. Монтана</t>
  </si>
  <si>
    <t>с. Смочан, общ. Ловеч, обл. Ловеч</t>
  </si>
  <si>
    <t>с. Смочево, общ. Рила, обл. Кюстендил</t>
  </si>
  <si>
    <t>гр. Смядово, общ. Смядово, обл. Шумен</t>
  </si>
  <si>
    <t>с. Снежа, общ. Руен, обл. Бургас</t>
  </si>
  <si>
    <t>с. Снежина, общ. Провадия, обл. Варна</t>
  </si>
  <si>
    <t>с. Снежинка, общ. Кърджали, обл. Кърджали</t>
  </si>
  <si>
    <t>с. Сноп, общ. Генерал Тошево, обл. Добрич</t>
  </si>
  <si>
    <t>с. Снягово, общ. Руен, обл. Бургас</t>
  </si>
  <si>
    <t>с. Снягово, общ. Генерал Тошево, обл. Добрич</t>
  </si>
  <si>
    <t>с. Совата, общ. Свищов, обл. Велико Търново</t>
  </si>
  <si>
    <t>с. Соволяно, общ. Кюстендил, обл. Кюстендил</t>
  </si>
  <si>
    <t>гр. Созопол, общ. Созопол, обл. Бургас</t>
  </si>
  <si>
    <t>с. Сокол, общ. Главиница, обл. Силистра</t>
  </si>
  <si>
    <t>с. Сокол, общ. Нова Загора, обл. Сливен</t>
  </si>
  <si>
    <t>с. Соколаре, общ. Бяла Слатина, обл. Враца</t>
  </si>
  <si>
    <t>с. Соколарци, общ. Котел, обл. Сливен</t>
  </si>
  <si>
    <t>с. Соколенци, общ. Ивайловград, обл. Хасково</t>
  </si>
  <si>
    <t>с. Соколец, общ. Руен, обл. Бургас</t>
  </si>
  <si>
    <t>с. Соколино, общ. Момчилград, обл. Кърджали</t>
  </si>
  <si>
    <t>с. Соколите, общ. Черноочене, обл. Кърджали</t>
  </si>
  <si>
    <t>с. Соколица, общ. Карлово, обл. Пловдив</t>
  </si>
  <si>
    <t>с. Соколник, общ. Добрич-селска, обл. Добрич</t>
  </si>
  <si>
    <t>с. Соколово, общ. Карнобат, обл. Бургас</t>
  </si>
  <si>
    <t>с. Соколово, общ. Дряново, обл. Габрово</t>
  </si>
  <si>
    <t>с. Соколово, общ. Ловеч, обл. Ловеч</t>
  </si>
  <si>
    <t>с. Соколово, общ. Балчик, обл. Добрич</t>
  </si>
  <si>
    <t>с. Соколовци, общ. Смолян, обл. Смолян</t>
  </si>
  <si>
    <t>с. Соколско, общ. Кърджали, обл. Кърджали</t>
  </si>
  <si>
    <t>с. Соколяне, общ. Кърджали, обл. Кърджали</t>
  </si>
  <si>
    <t>с. Солари, общ. Габрово, обл. Габрово</t>
  </si>
  <si>
    <t>с. Солища, общ. Смолян, обл. Смолян</t>
  </si>
  <si>
    <t>с. Солище, общ. Кърджали, обл. Кърджали</t>
  </si>
  <si>
    <t>с. Солник, общ. Долни чифлик, обл. Варна</t>
  </si>
  <si>
    <t>с. Сомовит, общ. Гулянци, обл. Плевен</t>
  </si>
  <si>
    <t>с. Сопица, общ. Брезник, обл. Перник</t>
  </si>
  <si>
    <t>с. Сопово, общ. Бобошево, обл. Кюстендил</t>
  </si>
  <si>
    <t>с. Сопот, общ. Угърчин, обл. Ловеч</t>
  </si>
  <si>
    <t>гр. Сопот, общ. Сопот, обл. Пловдив</t>
  </si>
  <si>
    <t>с. Сопотот, общ. Рудозем, обл. Смолян</t>
  </si>
  <si>
    <t>с. Полковник Иваново, общ. Добрич-селска, обл. Добрич</t>
  </si>
  <si>
    <t>с. Сотиря, общ. Сливен, обл. Сливен</t>
  </si>
  <si>
    <t>с. Софийци, общ. Джебел, обл. Кърджали</t>
  </si>
  <si>
    <t>гр. София, общ. Столична, обл. София (столица)</t>
  </si>
  <si>
    <t>с. Софрониево, общ. Мизия, обл. Враца</t>
  </si>
  <si>
    <t>с. Модрен, общ. Джебел, обл. Кърджали</t>
  </si>
  <si>
    <t>с. Спанци, общ. Габрово, обл. Габрово</t>
  </si>
  <si>
    <t>с. Спанчевци, общ. Вършец, обл. Монтана</t>
  </si>
  <si>
    <t>с. Спасово, общ. Чирпан, обл. Стара Загора</t>
  </si>
  <si>
    <t>с. Спасово, общ. Генерал Тошево, обл. Добрич</t>
  </si>
  <si>
    <t>с. Спасовци, общ. Габрово, обл. Габрово</t>
  </si>
  <si>
    <t>с. Спатово, общ. Сандански, обл. Благоевград</t>
  </si>
  <si>
    <t>с. Спахиево, общ. Минерални бани, обл. Хасково</t>
  </si>
  <si>
    <t>с. Сполука, общ. Ардино, обл. Кърджали</t>
  </si>
  <si>
    <t>с. Срацимир, общ. Силистра, обл. Силистра</t>
  </si>
  <si>
    <t>с. Срацимирово, общ. Грамада, обл. Видин</t>
  </si>
  <si>
    <t>с. Сребриново, общ. Панагюрище, обл. Пазарджик</t>
  </si>
  <si>
    <t>с. Сребърна, общ. Силистра, обл. Силистра</t>
  </si>
  <si>
    <t>с. Средец, общ. Неделино, обл. Смолян</t>
  </si>
  <si>
    <t>с. Средец, общ. Опан, обл. Стара Загора</t>
  </si>
  <si>
    <t>с. Средина, общ. Генерал Тошево, обл. Добрич</t>
  </si>
  <si>
    <t>с. Срединка, общ. Кърджали, обл. Кърджали</t>
  </si>
  <si>
    <t>с. Средище, общ. Кайнарджа, обл. Силистра</t>
  </si>
  <si>
    <t>гр. Средище, общ. Омуртаг, обл. Търговище</t>
  </si>
  <si>
    <t>гр. Средищна, общ. Ихтиман, обл. София (област)</t>
  </si>
  <si>
    <t>с. Средковец, общ. Каолиново, обл. Шумен</t>
  </si>
  <si>
    <t>с. Средна, общ. Гоце Делчев, обл. Благоевград</t>
  </si>
  <si>
    <t>с. Средна махала, общ. Руен, обл. Бургас</t>
  </si>
  <si>
    <t>с. Среднево, общ. Черноочене, обл. Кърджали</t>
  </si>
  <si>
    <t>с. Средни колиби, общ. Елена, обл. Велико Търново</t>
  </si>
  <si>
    <t>с. Средни рът, общ. Роман, обл. Враца</t>
  </si>
  <si>
    <t>с. Средногорово, общ. Казанлък, обл. Стара Загора</t>
  </si>
  <si>
    <t>с. Средногорци, общ. Мадан, обл. Смолян</t>
  </si>
  <si>
    <t>с. Средно градище, общ. Чирпан, обл. Стара Загора</t>
  </si>
  <si>
    <t>с. Средно село, общ. Ветрино, обл. Варна</t>
  </si>
  <si>
    <t>с. Средно село, общ. Златарица, обл. Велико Търново</t>
  </si>
  <si>
    <t>с. Средня, общ. Шумен, обл. Шумен</t>
  </si>
  <si>
    <t>с. Средогрив, общ. Чупрене, обл. Видин</t>
  </si>
  <si>
    <t>с. Средок, общ. Смолян, обл. Смолян</t>
  </si>
  <si>
    <t>с. Средорек, общ. Трекляно, обл. Кюстендил</t>
  </si>
  <si>
    <t>с. Средорек, общ. Сливен, обл. Сливен</t>
  </si>
  <si>
    <t>с. Средоселци, общ. Исперих, обл. Разград</t>
  </si>
  <si>
    <t>с. Средска, общ. Черноочене, обл. Кърджали</t>
  </si>
  <si>
    <t>с. Средско, общ. Кирково, обл. Кърджали</t>
  </si>
  <si>
    <t>с. Срем, общ. Тополовград, обл. Хасково</t>
  </si>
  <si>
    <t>с. Срънско, общ. Ардино, обл. Кърджали</t>
  </si>
  <si>
    <t>с. Ставерци, общ. Долна Митрополия, обл. Плевен</t>
  </si>
  <si>
    <t>с. Стаевци, общ. Шабла, обл. Добрич</t>
  </si>
  <si>
    <t>с. Стайновци, общ. Трявна, обл. Габрово</t>
  </si>
  <si>
    <t>с. Стайчин дол, общ. Мадан, обл. Смолян</t>
  </si>
  <si>
    <t>с. Стайчовци, общ. Трън, обл. Перник</t>
  </si>
  <si>
    <t>с. Стакевци, общ. Белоградчик, обл. Видин</t>
  </si>
  <si>
    <t>с. Сталево, общ. Димитровград, обл. Хасково</t>
  </si>
  <si>
    <t>с. Сталийска махала, общ. Лом, обл. Монтана</t>
  </si>
  <si>
    <t>с. Стамболийски, общ. Хасково, обл. Хасково</t>
  </si>
  <si>
    <t>с. Стамболово, общ. Павликени, обл. Велико Търново</t>
  </si>
  <si>
    <t>с. Стамболово, общ. Сливо поле, обл. Русе</t>
  </si>
  <si>
    <t>с. Стамболово, общ. Стамболово, обл. Хасково</t>
  </si>
  <si>
    <t>с. Хан Аспарухово, общ. Стара Загора, обл. Стара Загора</t>
  </si>
  <si>
    <t>с. Стан, общ. Нови пазар, обл. Шумен</t>
  </si>
  <si>
    <t>с. Станево, общ. Лом, обл. Монтана</t>
  </si>
  <si>
    <t>с. Станец, общ. Омуртаг, обл. Търговище</t>
  </si>
  <si>
    <t>с. Станинци, общ. Годеч, обл. София (област)</t>
  </si>
  <si>
    <t>гр. Дупница, общ. Дупница, обл. Кюстендил</t>
  </si>
  <si>
    <t>с. Логодаж, общ. Благоевград, обл. Благоевград</t>
  </si>
  <si>
    <t>с. Становец, общ. Хитрино, обл. Шумен</t>
  </si>
  <si>
    <t>с. Станча, общ. Дряново, обл. Габрово</t>
  </si>
  <si>
    <t>с. Станчов хан, общ. Трявна, обл. Габрово</t>
  </si>
  <si>
    <t>с. Станьовци, общ. Брезник, обл. Перник</t>
  </si>
  <si>
    <t>с. Станянци, общ. Върбица, обл. Шумен</t>
  </si>
  <si>
    <t>гр. Стара Загора, общ. Стара Загора, обл. Стара Загора</t>
  </si>
  <si>
    <t>с. Стара река, общ. Сливен, обл. Сливен</t>
  </si>
  <si>
    <t>с. Стара река, общ. Тунджа, обл. Ямбол</t>
  </si>
  <si>
    <t>с. Стара речка, общ. Антоново, обл. Търговище</t>
  </si>
  <si>
    <t>с. Старейшино, общ. Кирково, обл. Кърджали</t>
  </si>
  <si>
    <t>с. Старилковци, общ. Габрово, обл. Габрово</t>
  </si>
  <si>
    <t>с. Стари чал, общ. Крумовград, обл. Кърджали</t>
  </si>
  <si>
    <t>с. Старово, общ. Кирково, обл. Кърджали</t>
  </si>
  <si>
    <t>с. Старо Железаре, общ. Хисаря, обл. Пловдив</t>
  </si>
  <si>
    <t>с. Старозагорски бани, общ. Стара Загора, обл. Стара Загора</t>
  </si>
  <si>
    <t>с. Старо място, общ. Кърджали, обл. Кърджали</t>
  </si>
  <si>
    <t>с. Старо Оряхово, общ. Долни чифлик, обл. Варна</t>
  </si>
  <si>
    <t>с. Старопатица, общ. Кула, обл. Видин</t>
  </si>
  <si>
    <t>с. Старосел, общ. Хисаря, обл. Пловдив</t>
  </si>
  <si>
    <t>с. Староселец, общ. Провадия, обл. Варна</t>
  </si>
  <si>
    <t>с. Старо селище, общ. Исперих, обл. Разград</t>
  </si>
  <si>
    <t>с. Старо село, общ. Мездра, обл. Враца</t>
  </si>
  <si>
    <t>с. Старо село, общ. Радомир, обл. Перник</t>
  </si>
  <si>
    <t>с. Старо село, общ. Тутракан, обл. Силистра</t>
  </si>
  <si>
    <t>с. Старо село, общ. Сливен, обл. Сливен</t>
  </si>
  <si>
    <t>с. Староселци, общ. Искър, обл. Плевен</t>
  </si>
  <si>
    <t>с. Старцево, общ. Златоград, обл. Смолян</t>
  </si>
  <si>
    <t>с. Старчево, общ. Петрич, обл. Благоевград</t>
  </si>
  <si>
    <t>с. Стар читак, общ. Ардино, обл. Кърджали</t>
  </si>
  <si>
    <t>с. Старчище, общ. Антоново, обл. Търговище</t>
  </si>
  <si>
    <t>с. Стеврек, общ. Антоново, обл. Търговище</t>
  </si>
  <si>
    <t>с. Стежерово, общ. Левски, обл. Плевен</t>
  </si>
  <si>
    <t>с. Стенско, общ. Кюстендил, обл. Кюстендил</t>
  </si>
  <si>
    <t>с. Стефан Караджа, общ. Вълчи дол, обл. Варна</t>
  </si>
  <si>
    <t>с. Стефан Караджа, общ. Главиница, обл. Силистра</t>
  </si>
  <si>
    <t>с. Стефан Караджа, общ. Добрич-селска, обл. Добрич</t>
  </si>
  <si>
    <t>с. Стефан Караджово, общ. Болярово, обл. Ямбол</t>
  </si>
  <si>
    <t>с. Стефаново, общ. Габрово, обл. Габрово</t>
  </si>
  <si>
    <t>с. Стефаново, общ. Ловеч, обл. Ловеч</t>
  </si>
  <si>
    <t>с. Стефаново, общ. Радомир, обл. Перник</t>
  </si>
  <si>
    <t>с. Стефаново, общ. Добрич-селска, обл. Добрич</t>
  </si>
  <si>
    <t>с. Стикъл, общ. Смолян, обл. Смолян</t>
  </si>
  <si>
    <t>с. Стоб, общ. Кочериново, обл. Кюстендил</t>
  </si>
  <si>
    <t>с. Стоево, общ. Асеновград, обл. Пловдив</t>
  </si>
  <si>
    <t>с. Стоевци, общ. Габрово, обл. Габрово</t>
  </si>
  <si>
    <t>с. Стожа, общ. Сандански, обл. Благоевград</t>
  </si>
  <si>
    <t>с. Стожер, общ. Добрич-селска, обл. Добрич</t>
  </si>
  <si>
    <t>с. Стоил войвода, общ. Нова Загора, обл. Сливен</t>
  </si>
  <si>
    <t>с. Стоилово, общ. Малко Търново, обл. Бургас</t>
  </si>
  <si>
    <t>с. Стойките, общ. Смолян, обл. Смолян</t>
  </si>
  <si>
    <t>с. Стойково, общ. Хасково, обл. Хасково</t>
  </si>
  <si>
    <t>с. Стойново, общ. Антоново, обл. Търговище</t>
  </si>
  <si>
    <t>с. Стойновското, общ. Троян, обл. Ловеч</t>
  </si>
  <si>
    <t>с. Стойчевци, общ. Елена, обл. Велико Търново</t>
  </si>
  <si>
    <t>с. Стойчовци, общ. Габрово, обл. Габрово</t>
  </si>
  <si>
    <t>с. Стоките, общ. Севлиево, обл. Габрово</t>
  </si>
  <si>
    <t>с. Столетово, общ. Карлово, обл. Пловдив</t>
  </si>
  <si>
    <t>с. Столетово, общ. Опан, обл. Стара Загора</t>
  </si>
  <si>
    <t>с. Столник, общ. Елин Пелин, обл. София (област)</t>
  </si>
  <si>
    <t>с. Столът, общ. Севлиево, обл. Габрово</t>
  </si>
  <si>
    <t>с. Стоманево, общ. Девин, обл. Смолян</t>
  </si>
  <si>
    <t>с. Стоманеците, общ. Габрово, обл. Габрово</t>
  </si>
  <si>
    <t>с. Стоманци, общ. Кирково, обл. Кърджали</t>
  </si>
  <si>
    <t>с. Стоян-Заимово, общ. Чирпан, обл. Стара Загора</t>
  </si>
  <si>
    <t>с. Стоян Михайловски, общ. Нови пазар, обл. Шумен</t>
  </si>
  <si>
    <t>с. Стояново, общ. Ардино, обл. Кърджали</t>
  </si>
  <si>
    <t>с. Радювене, общ. Ловеч, обл. Ловеч</t>
  </si>
  <si>
    <t>с. Стояново, общ. Вършец, обл. Монтана</t>
  </si>
  <si>
    <t>с. Стояновци, общ. Елена, обл. Велико Търново</t>
  </si>
  <si>
    <t>с. Стояновци, общ. Роман, обл. Враца</t>
  </si>
  <si>
    <t>с. Страдалово, общ. Невестино, обл. Кюстендил</t>
  </si>
  <si>
    <t>с. Стража, общ. Смолян, обл. Смолян</t>
  </si>
  <si>
    <t>с. Стража, общ. Търговище, обл. Търговище</t>
  </si>
  <si>
    <t>с. Стражата, общ. Трявна, обл. Габрово</t>
  </si>
  <si>
    <t>с. Стражевци, общ. Кърджали, обл. Кърджали</t>
  </si>
  <si>
    <t>гр. Стражица, общ. Стражица, обл. Велико Търново</t>
  </si>
  <si>
    <t>с. Стражица, общ. Балчик, обл. Добрич</t>
  </si>
  <si>
    <t>с. Стражница, общ. Черноочене, обл. Кърджали</t>
  </si>
  <si>
    <t>гр. Стралджа, общ. Стралджа, обл. Ямбол</t>
  </si>
  <si>
    <t>с. Странджа, общ. Болярово, обл. Ямбол</t>
  </si>
  <si>
    <t>с. Странджево, общ. Крумовград, обл. Кърджали</t>
  </si>
  <si>
    <t>с. Странско, общ. Димитровград, обл. Хасково</t>
  </si>
  <si>
    <t>с. Страхил, общ. Вълчи дол, обл. Варна</t>
  </si>
  <si>
    <t>с. Страхил войвода, общ. Кърджали, обл. Кърджали</t>
  </si>
  <si>
    <t>с. Страхилица, общ. Венец, обл. Шумен</t>
  </si>
  <si>
    <t>с. Страхилово, общ. Полски Тръмбеш, обл. Велико Търново</t>
  </si>
  <si>
    <t>с. Страцин, общ. Поморие, обл. Бургас</t>
  </si>
  <si>
    <t>с. Страшимир, общ. Златоград, обл. Смолян</t>
  </si>
  <si>
    <t>с. Страшимирово, общ. Белослав, обл. Варна</t>
  </si>
  <si>
    <t>с. Стрезимировци, общ. Трън, обл. Перник</t>
  </si>
  <si>
    <t>с. Стрелец, общ. Горна Оряховица, обл. Велико Търново</t>
  </si>
  <si>
    <t>с. Стрелец, общ. Стара Загора, обл. Стара Загора</t>
  </si>
  <si>
    <t>с. Стрелково, общ. Кайнарджа, обл. Силистра</t>
  </si>
  <si>
    <t>с. Стрелци, общ. Брезово, обл. Пловдив</t>
  </si>
  <si>
    <t>с. Стрелци, общ. Котел, обл. Сливен</t>
  </si>
  <si>
    <t>гр. Стрелча, общ. Стрелча, обл. Пазарджик</t>
  </si>
  <si>
    <t>с. Стремово, общ. Кърджали, обл. Кърджали</t>
  </si>
  <si>
    <t>с. Стремци, общ. Кърджали, обл. Кърджали</t>
  </si>
  <si>
    <t>с. Стрижба, общ. Кирково, обл. Кърджали</t>
  </si>
  <si>
    <t>с. Строево, общ. Марица, обл. Пловдив</t>
  </si>
  <si>
    <t>с. Стройно, общ. Елхово, обл. Ямбол</t>
  </si>
  <si>
    <t>с. Стройновци, общ. Антоново, обл. Търговище</t>
  </si>
  <si>
    <t>с. Стругът, общ. Троян, обл. Ловеч</t>
  </si>
  <si>
    <t>с. Струиндол, общ. Белоградчик, обл. Видин</t>
  </si>
  <si>
    <t>с. Струино, общ. Шумен, обл. Шумен</t>
  </si>
  <si>
    <t>с. Струма, общ. Сандански, обл. Благоевград</t>
  </si>
  <si>
    <t>с. Струмешница, общ. Петрич, обл. Благоевград</t>
  </si>
  <si>
    <t>с. Струмяни, общ. Струмяни, обл. Благоевград</t>
  </si>
  <si>
    <t>с. Струпец, общ. Роман, обл. Враца</t>
  </si>
  <si>
    <t>с. Струпец, общ. Сливен, обл. Сливен</t>
  </si>
  <si>
    <t>с. Струя, общ. Руен, обл. Бургас</t>
  </si>
  <si>
    <t>с. Стръмци, общ. Трявна, обл. Габрово</t>
  </si>
  <si>
    <t>с. Стряма, общ. Раковски, обл. Пловдив</t>
  </si>
  <si>
    <t>с. Стубел, общ. Монтана, обл. Монтана</t>
  </si>
  <si>
    <t>с. Студена, общ. Перник, обл. Перник</t>
  </si>
  <si>
    <t>с. Студена, общ. Мадан, обл. Смолян</t>
  </si>
  <si>
    <t>с. Студена, общ. Свиленград, обл. Хасково</t>
  </si>
  <si>
    <t>с. Студенец, общ. Лозница, обл. Разград</t>
  </si>
  <si>
    <t>с. Студенец, общ. Чепеларе, обл. Смолян</t>
  </si>
  <si>
    <t>с. Студен извор, общ. Трън, обл. Перник</t>
  </si>
  <si>
    <t>с. Студеница, общ. Хитрино, обл. Шумен</t>
  </si>
  <si>
    <t>с. Студен кладенец, общ. Крумовград, обл. Кърджали</t>
  </si>
  <si>
    <t>с. Студено буче, общ. Монтана, обл. Монтана</t>
  </si>
  <si>
    <t>с. Стъргел, общ. Горна Малина, обл. София (област)</t>
  </si>
  <si>
    <t>с. Стърмен, общ. Бяла, обл. Русе</t>
  </si>
  <si>
    <t>с. Стърница, общ. Баните, обл. Смолян</t>
  </si>
  <si>
    <t>гр. Суворово, общ. Суворово, обл. Варна</t>
  </si>
  <si>
    <t>с. Сугарево, общ. Сандански, обл. Благоевград</t>
  </si>
  <si>
    <t>с. Сулица, общ. Стара Загора, обл. Стара Загора</t>
  </si>
  <si>
    <t>с. Султани, общ. Елена, обл. Велико Търново</t>
  </si>
  <si>
    <t>с. Царевци, общ. Аврен, обл. Варна</t>
  </si>
  <si>
    <t>с. Сумер, общ. Монтана, обл. Монтана</t>
  </si>
  <si>
    <t>гр. Сунгурларе, общ. Сунгурларе, обл. Бургас</t>
  </si>
  <si>
    <t>с. Сусам, общ. Минерални бани, обл. Хасково</t>
  </si>
  <si>
    <t>с. Суха река, общ. Велико Търново, обл. Велико Търново</t>
  </si>
  <si>
    <t>с. Суха река, общ. Велики Преслав, обл. Шумен</t>
  </si>
  <si>
    <t>с. Сухаче, общ. Червен бряг, обл. Плевен</t>
  </si>
  <si>
    <t>гр. Сухиндол, общ. Сухиндол, обл. Велико Търново</t>
  </si>
  <si>
    <t>с. Сухово, общ. Ардино, обл. Кърджали</t>
  </si>
  <si>
    <t>с. Суходол, общ. Средец, обл. Бургас</t>
  </si>
  <si>
    <t>с. Суходол, общ. Главиница, обл. Силистра</t>
  </si>
  <si>
    <t>с. Сухозем, общ. Калояново, обл. Пловдив</t>
  </si>
  <si>
    <t>с. Сухолоевци, общ. Дряново, обл. Габрово</t>
  </si>
  <si>
    <t>с. Сухострел, общ. Симитли, обл. Благоевград</t>
  </si>
  <si>
    <t>с. Сушево, общ. Завет, обл. Разград</t>
  </si>
  <si>
    <t>с. Сушина, общ. Върбица, обл. Шумен</t>
  </si>
  <si>
    <t>с. Сушица, общ. Стражица, обл. Велико Търново</t>
  </si>
  <si>
    <t>с. Сушица, общ. Трекляно, обл. Кюстендил</t>
  </si>
  <si>
    <t>с. Събковци, общ. Елена, обл. Велико Търново</t>
  </si>
  <si>
    <t>с. Съботковци, общ. Габрово, обл. Габрово</t>
  </si>
  <si>
    <t>с. Събрано, общ. Нова Загора, обл. Сливен</t>
  </si>
  <si>
    <t>с. Съдиево, общ. Айтос, обл. Бургас</t>
  </si>
  <si>
    <t>с. Съдиево, общ. Нова Загора, обл. Сливен</t>
  </si>
  <si>
    <t>с. Съдийско поле, общ. Нова Загора, обл. Сливен</t>
  </si>
  <si>
    <t>с. Старо село, общ. Троян, обл. Ловеч</t>
  </si>
  <si>
    <t>с. Съединение, общ. Сунгурларе, обл. Бургас</t>
  </si>
  <si>
    <t>гр. Съединение, общ. Съединение, обл. Пловдив</t>
  </si>
  <si>
    <t>с. Съединение, общ. Братя Даскалови, обл. Стара Загора</t>
  </si>
  <si>
    <t>с. Съединение, общ. Търговище, обл. Търговище</t>
  </si>
  <si>
    <t>с. Сърнак, общ. Крумовград, обл. Кърджали</t>
  </si>
  <si>
    <t>с. Сърневец, общ. Братя Даскалови, обл. Стара Загора</t>
  </si>
  <si>
    <t>с. Сърнево, общ. Карнобат, обл. Бургас</t>
  </si>
  <si>
    <t>с. Сърнево, общ. Раднево, обл. Стара Загора</t>
  </si>
  <si>
    <t>с. Сърнегор, общ. Брезово, обл. Пловдив</t>
  </si>
  <si>
    <t>с. Сърненци, общ. Велико Търново, обл. Велико Търново</t>
  </si>
  <si>
    <t>с. Сърнец, общ. Тервел, обл. Добрич</t>
  </si>
  <si>
    <t>с. Сърнино, общ. Смолян, обл. Смолян</t>
  </si>
  <si>
    <t>с. Сърнино, общ. Генерал Тошево, обл. Добрич</t>
  </si>
  <si>
    <t>гр. Сърница, общ. Велинград, обл. Пазарджик</t>
  </si>
  <si>
    <t>с. Сърница, общ. Минерални бани, обл. Хасково</t>
  </si>
  <si>
    <t>с. Сърпово, общ. Силистра, обл. Силистра</t>
  </si>
  <si>
    <t>с. Сърцево, общ. Твърдица, обл. Сливен</t>
  </si>
  <si>
    <t>с. Сяново, общ. Тутракан, обл. Силистра</t>
  </si>
  <si>
    <t>с. Сяровци, общ. Дряново, обл. Габрово</t>
  </si>
  <si>
    <t>с. Сярци, общ. Момчилград, обл. Кърджали</t>
  </si>
  <si>
    <t>с. Селановци, общ. Оряхово, обл. Враца</t>
  </si>
  <si>
    <t>с. Сини връх, общ. Асеновград, обл. Пловдив</t>
  </si>
  <si>
    <t>с. Стойковци, общ. Габрово, обл. Габрово</t>
  </si>
  <si>
    <t>с. Седларци, общ. Ардино, обл. Кърджали</t>
  </si>
  <si>
    <t>с. Сенце, общ. Момчилград, обл. Кърджали</t>
  </si>
  <si>
    <t>с. Селище, общ. Севлиево, обл. Габрово</t>
  </si>
  <si>
    <t>с. Сипец, общ. Джебел, обл. Кърджали</t>
  </si>
  <si>
    <t>с. Сливенци, общ. Добрич-селска, обл. Добрич</t>
  </si>
  <si>
    <t>с. Стражец, общ. Разград, обл. Разград</t>
  </si>
  <si>
    <t>с. Табан, общ. Драгоман, обл. София (област)</t>
  </si>
  <si>
    <t>с. Табачка, общ. Иваново, обл. Русе</t>
  </si>
  <si>
    <t>с. Табашка, общ. Севлиево, обл. Габрово</t>
  </si>
  <si>
    <t>с. Таваличево, общ. Кюстендил, обл. Кюстендил</t>
  </si>
  <si>
    <t>с. Вълчаново, общ. Средец, обл. Бургас</t>
  </si>
  <si>
    <t>с. Таймище, общ. Антоново, обл. Търговище</t>
  </si>
  <si>
    <t>с. Тамарино, общ. Стралджа, обл. Ямбол</t>
  </si>
  <si>
    <t>с. Смолник, общ. Карнобат, обл. Бургас</t>
  </si>
  <si>
    <t>с. Татарево, общ. Първомай, обл. Пловдив</t>
  </si>
  <si>
    <t>с. Татарево, общ. Минерални бани, обл. Хасково</t>
  </si>
  <si>
    <t>с. Татари, общ. Белене, обл. Плевен</t>
  </si>
  <si>
    <t>с. Татково, общ. Кърджали, обл. Кърджали</t>
  </si>
  <si>
    <t>с. Татул, общ. Момчилград, обл. Кърджали</t>
  </si>
  <si>
    <t>с. Твърдинци, общ. Търговище, обл. Търговище</t>
  </si>
  <si>
    <t>с. Твърдица, общ. Бургас, обл. Бургас</t>
  </si>
  <si>
    <t>гр. Твърдица, общ. Твърдица, обл. Сливен</t>
  </si>
  <si>
    <t>с. Твърдица, общ. Шабла, обл. Добрич</t>
  </si>
  <si>
    <t>с. Текето, общ. Хасково, обл. Хасково</t>
  </si>
  <si>
    <t>с. Телериг, общ. Крушари, обл. Добрич</t>
  </si>
  <si>
    <t>с. Телиш, общ. Червен бряг, обл. Плевен</t>
  </si>
  <si>
    <t>с. Телчарка, общ. Джебел, обл. Кърджали</t>
  </si>
  <si>
    <t>гр. Батановци, общ. Перник, обл. Перник</t>
  </si>
  <si>
    <t>с. Теменуга, общ. Стражица, обл. Велико Търново</t>
  </si>
  <si>
    <t>с. Тенево, общ. Тунджа, обл. Ямбол</t>
  </si>
  <si>
    <t>с. Тепава, общ. Ловеч, обл. Ловеч</t>
  </si>
  <si>
    <t>с. Теплен, общ. Хаджидимово, обл. Благоевград</t>
  </si>
  <si>
    <t>гр. Тервел, общ. Тервел, обл. Добрич</t>
  </si>
  <si>
    <t>с. Тервел, общ. Хитрино, обл. Шумен</t>
  </si>
  <si>
    <t>с. Терзийско, общ. Сунгурларе, обл. Бургас</t>
  </si>
  <si>
    <t>с. Терзийско, общ. Троян, обл. Ловеч</t>
  </si>
  <si>
    <t>с. Терзиите, общ. Велико Търново, обл. Велико Търново</t>
  </si>
  <si>
    <t>с. Тертер, общ. Кубрат, обл. Разград</t>
  </si>
  <si>
    <t>гр. Тетевен, общ. Тетевен, обл. Ловеч</t>
  </si>
  <si>
    <t>с. Тетово, общ. Русе, обл. Русе</t>
  </si>
  <si>
    <t>с. Тешел, общ. Девин, обл. Смолян</t>
  </si>
  <si>
    <t>с. Тешово, общ. Хаджидимово, обл. Благоевград</t>
  </si>
  <si>
    <t>с. Тикале, общ. Смолян, обл. Смолян</t>
  </si>
  <si>
    <t>с. Тимарево, общ. Хитрино, обл. Шумен</t>
  </si>
  <si>
    <t>с. Тинтява, общ. Крумовград, обл. Кърджали</t>
  </si>
  <si>
    <t>с. Типченица, общ. Мездра, обл. Враца</t>
  </si>
  <si>
    <t>с. Титевци, общ. Елена, обл. Велико Търново</t>
  </si>
  <si>
    <t>с. Тиховец, общ. Антоново, обл. Търговище</t>
  </si>
  <si>
    <t>с. Тихомир, общ. Кирково, обл. Кърджали</t>
  </si>
  <si>
    <t>с. Тихомирово, общ. Раднево, обл. Стара Загора</t>
  </si>
  <si>
    <t>с. Тича, общ. Котел, обл. Сливен</t>
  </si>
  <si>
    <t>с. Тишаново, общ. Невестино, обл. Кюстендил</t>
  </si>
  <si>
    <t>с. Тишевица, общ. Враца, обл. Враца</t>
  </si>
  <si>
    <t>с. Тияновци, общ. Брегово, обл. Видин</t>
  </si>
  <si>
    <t>с. Тлачене, общ. Бяла Слатина, обл. Враца</t>
  </si>
  <si>
    <t>с. Тодореците, общ. Трявна, обл. Габрово</t>
  </si>
  <si>
    <t>с. Тодор Икономово, общ. Каолиново, обл. Шумен</t>
  </si>
  <si>
    <t>с. Тодоричене, общ. Луковит, обл. Ловеч</t>
  </si>
  <si>
    <t>с. Тодорово, общ. Плевен, обл. Плевен</t>
  </si>
  <si>
    <t>с. Тодорово, общ. Исперих, обл. Разград</t>
  </si>
  <si>
    <t>с. Тодоровци, общ. Велико Търново, обл. Велико Търново</t>
  </si>
  <si>
    <t>с. Тодоровци, общ. Габрово, обл. Габрово</t>
  </si>
  <si>
    <t>с. Тодювци, общ. Елена, обл. Велико Търново</t>
  </si>
  <si>
    <t>с. Токачка, общ. Крумовград, обл. Кърджали</t>
  </si>
  <si>
    <t>гр. Добрич, общ. Добрич, обл. Добрич</t>
  </si>
  <si>
    <t>с. Толовица, общ. Макреш, обл. Видин</t>
  </si>
  <si>
    <t>с. Томбето, общ. Елена, обл. Велико Търново</t>
  </si>
  <si>
    <t>с. Томпсън, общ. Своге, обл. София (област)</t>
  </si>
  <si>
    <t>с. Томчевци, общ. Трявна, обл. Габрово</t>
  </si>
  <si>
    <t>с. Тонско дабе, общ. Петрич, обл. Благоевград</t>
  </si>
  <si>
    <t>с. Топилища, общ. Тетевен, обл. Ловеч</t>
  </si>
  <si>
    <t>с. Топола, общ. Каварна, обл. Добрич</t>
  </si>
  <si>
    <t>с. Тополи, общ. Варна, обл. Варна</t>
  </si>
  <si>
    <t>с. Тополи дол, общ. Пазарджик, обл. Пазарджик</t>
  </si>
  <si>
    <t>с. Тополица, общ. Айтос, обл. Бургас</t>
  </si>
  <si>
    <t>с. Тополка, общ. Крумовград, обл. Кърджали</t>
  </si>
  <si>
    <t>с. Тополница, общ. Петрич, обл. Благоевград</t>
  </si>
  <si>
    <t>с. Тополница, общ. Дупница, обл. Кюстендил</t>
  </si>
  <si>
    <t>гр. Тополовград, общ. Тополовград, обл. Хасково</t>
  </si>
  <si>
    <t>с. Тополовец, общ. Кула, обл. Видин</t>
  </si>
  <si>
    <t>с. Тополово, общ. Асеновград, обл. Пловдив</t>
  </si>
  <si>
    <t>с. Тополово, общ. Маджарово, обл. Хасково</t>
  </si>
  <si>
    <t>с. Тополчане, общ. Кърджали, обл. Кърджали</t>
  </si>
  <si>
    <t>с. Тополчане, общ. Сливен, обл. Сливен</t>
  </si>
  <si>
    <t>с. Тополяне, общ. Раднево, обл. Стара Загора</t>
  </si>
  <si>
    <t>с. Топузево, общ. Котел, обл. Сливен</t>
  </si>
  <si>
    <t>с. Топузи, общ. Елена, обл. Велико Търново</t>
  </si>
  <si>
    <t>с. Топчии, общ. Разград, обл. Разград</t>
  </si>
  <si>
    <t>с. Топчийско, общ. Руен, обл. Бургас</t>
  </si>
  <si>
    <t>с. Торбалъжите, общ. Габрово, обл. Габрово</t>
  </si>
  <si>
    <t>с. Тотлебен, общ. Пордим, обл. Плевен</t>
  </si>
  <si>
    <t>с. Точилари, общ. Кубрат, обл. Разград</t>
  </si>
  <si>
    <t>с. Тошевци, общ. Грамада, обл. Видин</t>
  </si>
  <si>
    <t>с. Траве, общ. Баните, обл. Смолян</t>
  </si>
  <si>
    <t>с. Травник, общ. Каварна, обл. Добрич</t>
  </si>
  <si>
    <t>с. Трайково, общ. Лом, обл. Монтана</t>
  </si>
  <si>
    <t>с. Тракиец, общ. Хасково, обл. Хасково</t>
  </si>
  <si>
    <t>с. Тракийци, общ. Средец, обл. Бургас</t>
  </si>
  <si>
    <t>с. Тракия, общ. Опан, обл. Стара Загора</t>
  </si>
  <si>
    <t>с. Трапесковци, общ. Габрово, обл. Габрово</t>
  </si>
  <si>
    <t>с. Трапище, общ. Лозница, обл. Разград</t>
  </si>
  <si>
    <t>с. Трапоклово, общ. Сливен, обл. Сливен</t>
  </si>
  <si>
    <t>с. Требище, общ. Смолян, обл. Смолян</t>
  </si>
  <si>
    <t>с. Трекляно, общ. Трекляно, обл. Кюстендил</t>
  </si>
  <si>
    <t>с. Трем, общ. Хитрино, обл. Шумен</t>
  </si>
  <si>
    <t>с. Трескавец, общ. Антоново, обл. Търговище</t>
  </si>
  <si>
    <t>с. Триводици, общ. Стамболийски, обл. Пловдив</t>
  </si>
  <si>
    <t>с. Тригорци, общ. Балчик, обл. Добрич</t>
  </si>
  <si>
    <t>с. Триград, общ. Девин, обл. Смолян</t>
  </si>
  <si>
    <t>с. Три кладенци, общ. Враца, обл. Враца</t>
  </si>
  <si>
    <t>с. Трилистник, общ. Марица, обл. Пловдив</t>
  </si>
  <si>
    <t>с. Три могили, общ. Кърджали, обл. Кърджали</t>
  </si>
  <si>
    <t>с. Три могили, общ. Асеновград, обл. Пловдив</t>
  </si>
  <si>
    <t>с. Трифоново, общ. Монтана, обл. Монтана</t>
  </si>
  <si>
    <t>с. Троица, общ. Велики Преслав, обл. Шумен</t>
  </si>
  <si>
    <t>с. Тросково, общ. Симитли, обл. Благоевград</t>
  </si>
  <si>
    <t>гр. Троян, общ. Троян, обл. Ловеч</t>
  </si>
  <si>
    <t>с. Троян, общ. Симеоновград, обл. Хасково</t>
  </si>
  <si>
    <t>с. Трояново, общ. Камено, обл. Бургас</t>
  </si>
  <si>
    <t>с. Трояново, общ. Раднево, обл. Стара Загора</t>
  </si>
  <si>
    <t>с. Труд, общ. Марица, обл. Пловдив</t>
  </si>
  <si>
    <t>с. Трудовец, общ. Ботевград, обл. София (област)</t>
  </si>
  <si>
    <t>с. Тръбач, общ. Лозница, обл. Разград</t>
  </si>
  <si>
    <t>гр. Трън, общ. Трън, обл. Перник</t>
  </si>
  <si>
    <t>с. Трънак, общ. Руен, обл. Бургас</t>
  </si>
  <si>
    <t>с. Трънито, общ. Габрово, обл. Габрово</t>
  </si>
  <si>
    <t>с. Тръница, общ. Нови пазар, обл. Шумен</t>
  </si>
  <si>
    <t>с. Трънково, общ. Раднево, обл. Стара Загора</t>
  </si>
  <si>
    <t>с. Трънково, общ. Елхово, обл. Ямбол</t>
  </si>
  <si>
    <t>с. Трънковци, общ. Елена, обл. Велико Търново</t>
  </si>
  <si>
    <t>с. Трънчовица, общ. Левски, обл. Плевен</t>
  </si>
  <si>
    <t>гр. Тръстеник, общ. Долна Митрополия, обл. Плевен</t>
  </si>
  <si>
    <t>с. Тръстеник, общ. Иваново, обл. Русе</t>
  </si>
  <si>
    <t>с. Тръстика, общ. Попово, обл. Търговище</t>
  </si>
  <si>
    <t>с. Тръстиково, общ. Камено, обл. Бургас</t>
  </si>
  <si>
    <t>с. Тръстиково, общ. Аврен, обл. Варна</t>
  </si>
  <si>
    <t>гр. Трявна, общ. Трявна, обл. Габрово</t>
  </si>
  <si>
    <t>с. Туден, общ. Годеч, обл. София (област)</t>
  </si>
  <si>
    <t>с. Тулово, общ. Мъглиж, обл. Стара Загора</t>
  </si>
  <si>
    <t>с. Тумбалово, общ. Севлиево, обл. Габрово</t>
  </si>
  <si>
    <t>с. Тумбевци, общ. Елена, обл. Велико Търново</t>
  </si>
  <si>
    <t>с. Турия, общ. Павел баня, обл. Стара Загора</t>
  </si>
  <si>
    <t>с. Туркинча, общ. Дряново, обл. Габрово</t>
  </si>
  <si>
    <t>с. Туроковци, общ. Трън, обл. Перник</t>
  </si>
  <si>
    <t>с. Турян, общ. Смолян, обл. Смолян</t>
  </si>
  <si>
    <t>гр. Тутракан, общ. Тутракан, обл. Силистра</t>
  </si>
  <si>
    <t>с. Тутраканци, общ. Провадия, обл. Варна</t>
  </si>
  <si>
    <t>с. Туховища, общ. Сатовча, обл. Благоевград</t>
  </si>
  <si>
    <t>с. Тученица, общ. Плевен, обл. Плевен</t>
  </si>
  <si>
    <t>с. Тушовица, общ. Върбица, обл. Шумен</t>
  </si>
  <si>
    <t>с. Тъжа, общ. Павел баня, обл. Стара Загора</t>
  </si>
  <si>
    <t>с. Тъкач, общ. Каолиново, обл. Шумен</t>
  </si>
  <si>
    <t>с. Тънки рът, общ. Елена, обл. Велико Търново</t>
  </si>
  <si>
    <t>с. Тънково, общ. Несебър, обл. Бургас</t>
  </si>
  <si>
    <t>с. Тънково, общ. Стамболово, обл. Хасково</t>
  </si>
  <si>
    <t>с. Тънкото, общ. Мадан, обл. Смолян</t>
  </si>
  <si>
    <t>с. Тъпчилещово, общ. Омуртаг, обл. Търговище</t>
  </si>
  <si>
    <t>с. Търговище, общ. Чупрене, обл. Видин</t>
  </si>
  <si>
    <t>гр. Търговище, общ. Търговище, обл. Търговище</t>
  </si>
  <si>
    <t>с. Търкашени, общ. Елена, обл. Велико Търново</t>
  </si>
  <si>
    <t>с. Търнава, общ. Бяла Слатина, обл. Враца</t>
  </si>
  <si>
    <t>с. Търнава, общ. Тунджа, обл. Ямбол</t>
  </si>
  <si>
    <t>с. Търнак, общ. Бяла Слатина, обл. Враца</t>
  </si>
  <si>
    <t>с. Търнене, общ. Плевен, обл. Плевен</t>
  </si>
  <si>
    <t>с. Търничени, общ. Павел баня, обл. Стара Загора</t>
  </si>
  <si>
    <t>с. Търновлаг, общ. Кюстендил, обл. Кюстендил</t>
  </si>
  <si>
    <t>с. Търновца, общ. Търговище, обл. Търговище</t>
  </si>
  <si>
    <t>с. Търновци, общ. Джебел, обл. Кърджали</t>
  </si>
  <si>
    <t>с. Търновци, общ. Тутракан, обл. Силистра</t>
  </si>
  <si>
    <t>с. Търносливка, общ. Ардино, обл. Кърджали</t>
  </si>
  <si>
    <t>с. Търняне, общ. Видин, обл. Видин</t>
  </si>
  <si>
    <t>с. Търсино, общ. Кюстендил, обл. Кюстендил</t>
  </si>
  <si>
    <t>с. Търхово, общ. Севлиево, обл. Габрово</t>
  </si>
  <si>
    <t>с. Търън, общ. Смолян, обл. Смолян</t>
  </si>
  <si>
    <t>с. Тюленово, общ. Шабла, обл. Добрич</t>
  </si>
  <si>
    <t>с. Тюркмен, общ. Брезово, обл. Пловдив</t>
  </si>
  <si>
    <t>с. Тютюнче, общ. Джебел, обл. Кърджали</t>
  </si>
  <si>
    <t>с. Тянево, общ. Добрич-селска, обл. Добрич</t>
  </si>
  <si>
    <t>с. Тянево, общ. Симеоновград, обл. Хасково</t>
  </si>
  <si>
    <t>с. ЗАПАДЕН, общ. Пловдив, обл. Пловдив</t>
  </si>
  <si>
    <t>с. Тънка бара, общ. Неделино, обл. Смолян</t>
  </si>
  <si>
    <t>с. Търна, общ. Ардино, обл. Кърджали</t>
  </si>
  <si>
    <t>с. Тополовец, общ. Ружинци, обл. Видин</t>
  </si>
  <si>
    <t>с. Угледно, общ. Омуртаг, обл. Търговище</t>
  </si>
  <si>
    <t>с. Углярци, общ. Радомир, обл. Перник</t>
  </si>
  <si>
    <t>с. Угорелец, общ. Севлиево, обл. Габрово</t>
  </si>
  <si>
    <t>с. Угорялковци, общ. Елена, обл. Велико Търново</t>
  </si>
  <si>
    <t>гр. Угърчин, общ. Угърчин, обл. Ловеч</t>
  </si>
  <si>
    <t>с. Узово, общ. Генерал Тошево, обл. Добрич</t>
  </si>
  <si>
    <t>с. Узунджово, общ. Хасково, обл. Хасково</t>
  </si>
  <si>
    <t>с. Узуните, общ. Габрово, обл. Габрово</t>
  </si>
  <si>
    <t>с. Умаревци, общ. Ловеч, обл. Ловеч</t>
  </si>
  <si>
    <t>с. Урвата, общ. Трявна, обл. Габрово</t>
  </si>
  <si>
    <t>с. Уровене, общ. Криводол, обл. Враца</t>
  </si>
  <si>
    <t>с. Уручевци, общ. Мадан, обл. Смолян</t>
  </si>
  <si>
    <t>с. Усойка, общ. Бобошево, обл. Кюстендил</t>
  </si>
  <si>
    <t>с. Устина, общ. Родопи, обл. Пловдив</t>
  </si>
  <si>
    <t>с. Устрем, общ. Тополовград, обл. Хасково</t>
  </si>
  <si>
    <t>с. Устрен, общ. Джебел, обл. Кърджали</t>
  </si>
  <si>
    <t>с. Ухловица, общ. Смолян, обл. Смолян</t>
  </si>
  <si>
    <t>с. Ушeвци, общ. Велико Търново, обл. Велико Търново</t>
  </si>
  <si>
    <t>с. Уши, общ. Трекляно, обл. Кюстендил</t>
  </si>
  <si>
    <t>с. Ушинци, общ. Разград, обл. Разград</t>
  </si>
  <si>
    <t>с. Узуново, общ. Асеновград, обл. Пловдив</t>
  </si>
  <si>
    <t>с. Фабрика, общ. Златоград, обл. Смолян</t>
  </si>
  <si>
    <t>с. Фазаново, общ. Царево, обл. Бургас</t>
  </si>
  <si>
    <t>с. Факия, общ. Средец, обл. Бургас</t>
  </si>
  <si>
    <t>с. Фатово, общ. Смолян, обл. Смолян</t>
  </si>
  <si>
    <t>с. Велислав, общ. Сунгурларе, обл. Бургас</t>
  </si>
  <si>
    <t>с. Фелдфебел Денково, общ. Добрич-селска, обл. Добрич</t>
  </si>
  <si>
    <t>с. Филаретово, общ. Котел, обл. Сливен</t>
  </si>
  <si>
    <t>с. Върбица, общ. Димитровград, обл. Хасково</t>
  </si>
  <si>
    <t>с. Филипово, общ. Банско, обл. Благоевград</t>
  </si>
  <si>
    <t>с. Филипово, общ. Тополовград, обл. Хасково</t>
  </si>
  <si>
    <t>с. Филиповци, общ. Трън, обл. Перник</t>
  </si>
  <si>
    <t>с. Флорентин, общ. Ново село, обл. Видин</t>
  </si>
  <si>
    <t>с. Фотиново, общ. Кирково, обл. Кърджали</t>
  </si>
  <si>
    <t>с. Фотиново, общ. Батак, обл. Пазарджик</t>
  </si>
  <si>
    <t>с. Фролош, общ. Кочериново, обл. Кюстендил</t>
  </si>
  <si>
    <t>с. Фурен, общ. Криводол, обл. Враца</t>
  </si>
  <si>
    <t>с. Фъргово, общ. Сатовча, обл. Благоевград</t>
  </si>
  <si>
    <t>с. Фърговци, общ. Габрово, обл. Габрово</t>
  </si>
  <si>
    <t>с. Фъревци, общ. Трявна, обл. Габрово</t>
  </si>
  <si>
    <t>с. Фъртуни, общ. Трявна, обл. Габрово</t>
  </si>
  <si>
    <t>с. Хаджидимитрово, общ. Свищов, обл. Велико Търново</t>
  </si>
  <si>
    <t>с. Хаджидимитрово, общ. Казанлък, обл. Стара Загора</t>
  </si>
  <si>
    <t>с. Хаджидимитрово, общ. Тунджа, обл. Ямбол</t>
  </si>
  <si>
    <t>с. Хаджи Димитър, общ. Каварна, обл. Добрич</t>
  </si>
  <si>
    <t>гр. Хаджидимово, общ. Хаджидимово, обл. Благоевград</t>
  </si>
  <si>
    <t>с. Хаджиево, общ. Пазарджик, обл. Пазарджик</t>
  </si>
  <si>
    <t>с. Хаджиите, общ. Карнобат, обл. Бургас</t>
  </si>
  <si>
    <t>с. Хаджийско, общ. Кирково, обл. Кърджали</t>
  </si>
  <si>
    <t>с. Хайредин, общ. Хайредин, обл. Враца</t>
  </si>
  <si>
    <t>с. Брезен, общ. Ардино, обл. Кърджали</t>
  </si>
  <si>
    <t>с. Халваджийско, общ. Антоново, обл. Търговище</t>
  </si>
  <si>
    <t>с. Халовски колиби, общ. Бойница, обл. Видин</t>
  </si>
  <si>
    <t>с. Ханово, общ. Тунджа, обл. Ямбол</t>
  </si>
  <si>
    <t>с. Харачерите, общ. Габрово, обл. Габрово</t>
  </si>
  <si>
    <t>с. Харваловци, общ. Елена, обл. Велико Търново</t>
  </si>
  <si>
    <t>гр. Харманли, общ. Харманли, обл. Хасково</t>
  </si>
  <si>
    <t>гр. Хасково, общ. Хасково, обл. Хасково</t>
  </si>
  <si>
    <t>с. Хасовица, общ. Смолян, обл. Смолян</t>
  </si>
  <si>
    <t>с. Хвойна, общ. Чепеларе, обл. Смолян</t>
  </si>
  <si>
    <t>с. Хвостяне, общ. Гърмен, обл. Благоевград</t>
  </si>
  <si>
    <t>с. Хвърчил, общ. Мирково, обл. София (област)</t>
  </si>
  <si>
    <t>с. Хераково, общ. Божурище, обл. София (област)</t>
  </si>
  <si>
    <t>с. Хирево, общ. Севлиево, обл. Габрово</t>
  </si>
  <si>
    <t>с. Хисар, общ. Крумовград, обл. Кърджали</t>
  </si>
  <si>
    <t>гр. Хисаря, общ. Хисаря, обл. Пловдив</t>
  </si>
  <si>
    <t>с. Хитово, общ. Добрич-селска, обл. Добрич</t>
  </si>
  <si>
    <t>гр. Цар Калоян, общ. Цар Калоян, обл. Разград</t>
  </si>
  <si>
    <t>с. Хлевене, общ. Ловеч, обл. Ловеч</t>
  </si>
  <si>
    <t>с. Хлябово, общ. Тополовград, обл. Хасково</t>
  </si>
  <si>
    <t>с. Ходжовци, общ. Кърджали, обл. Кърджали</t>
  </si>
  <si>
    <t>с. Хотанца, общ. Русе, обл. Русе</t>
  </si>
  <si>
    <t>с. Хотница, общ. Велико Търново, обл. Велико Търново</t>
  </si>
  <si>
    <t>с. Хотово, общ. Сандански, обл. Благоевград</t>
  </si>
  <si>
    <t>с. Храбрино, общ. Родопи, обл. Пловдив</t>
  </si>
  <si>
    <t>с. Храброво, общ. Провадия, обл. Варна</t>
  </si>
  <si>
    <t>с. Храброво, общ. Балчик, обл. Добрич</t>
  </si>
  <si>
    <t>с. Храбърско, общ. Божурище, обл. София (област)</t>
  </si>
  <si>
    <t>с. Храсна, общ. Сандански, обл. Благоевград</t>
  </si>
  <si>
    <t>с. Храстово, общ. Крумовград, обл. Кърджали</t>
  </si>
  <si>
    <t>с. Християново, общ. Стара Загора, обл. Стара Загора</t>
  </si>
  <si>
    <t>с. Христовци, общ. Елена, обл. Велико Търново</t>
  </si>
  <si>
    <t>с. Христовци, общ. Трявна, обл. Габрово</t>
  </si>
  <si>
    <t>с. Христо Даново, общ. Карлово, обл. Пловдив</t>
  </si>
  <si>
    <t>с. Хрищени, общ. Стара Загора, обл. Стара Загора</t>
  </si>
  <si>
    <t>с. Хромица, общ. Ардино, обл. Кърджали</t>
  </si>
  <si>
    <t>с. Хубавене, общ. Роман, обл. Враца</t>
  </si>
  <si>
    <t>с. Хума, общ. Самуил, обл. Разград</t>
  </si>
  <si>
    <t>с. Хухла, общ. Ивайловград, обл. Хасково</t>
  </si>
  <si>
    <t>с. Хъневци, общ. Елена, обл. Велико Търново</t>
  </si>
  <si>
    <t>с. Хърлец, общ. Козлодуй, обл. Враца</t>
  </si>
  <si>
    <t>с. Хърсово, общ. Сандански, обл. Благоевград</t>
  </si>
  <si>
    <t>с. Хърсово, общ. Самуил, обл. Разград</t>
  </si>
  <si>
    <t>с. Хърсово, общ. Никола Козлево, обл. Шумен</t>
  </si>
  <si>
    <t>с. Горно Краище, общ. Белица, обл. Благоевград</t>
  </si>
  <si>
    <t>с. Цаконица, общ. Мездра, обл. Враца</t>
  </si>
  <si>
    <t>с. Цалапица, общ. Родопи, обл. Пловдив</t>
  </si>
  <si>
    <t>с. Цани Гинчево, общ. Никола Козлево, обл. Шумен</t>
  </si>
  <si>
    <t>с. Цапарево, общ. Струмяни, обл. Благоевград</t>
  </si>
  <si>
    <t>с. Цар Асен, общ. Пазарджик, обл. Пазарджик</t>
  </si>
  <si>
    <t>с. Цар Асен, общ. Алфатар, обл. Силистра</t>
  </si>
  <si>
    <t>с. Цар Асен, общ. Попово, обл. Търговище</t>
  </si>
  <si>
    <t>с. Царацово, общ. Марица, обл. Пловдив</t>
  </si>
  <si>
    <t>с. Царева поляна, общ. Стамболово, обл. Хасково</t>
  </si>
  <si>
    <t>с. Царев брод, общ. Шумен, обл. Шумен</t>
  </si>
  <si>
    <t>с. Царев дол, общ. Тутракан, обл. Силистра</t>
  </si>
  <si>
    <t>с. Царевец, общ. Свищов, обл. Велико Търново</t>
  </si>
  <si>
    <t>с. Царевец, общ. Мездра, обл. Враца</t>
  </si>
  <si>
    <t>с. Царевец, общ. Кърджали, обл. Кърджали</t>
  </si>
  <si>
    <t>с. Царевец, общ. Добрич-селска, обл. Добрич</t>
  </si>
  <si>
    <t>с. Царевци, общ. Омуртаг, обл. Търговище</t>
  </si>
  <si>
    <t>с. Царимир, общ. Съединение, обл. Пловдив</t>
  </si>
  <si>
    <t>с. Царино, общ. Кирково, обл. Кърджали</t>
  </si>
  <si>
    <t>с. Царичина, общ. Костинброд, обл. София (област)</t>
  </si>
  <si>
    <t>с. Цар Калоян, общ. Куклен, обл. Пловдив</t>
  </si>
  <si>
    <t>с. Хан Крум, общ. Велики Преслав, обл. Шумен</t>
  </si>
  <si>
    <t>с. Цар-Петрово, общ. Кула, обл. Видин</t>
  </si>
  <si>
    <t>с. Цар Самуил, общ. Тутракан, обл. Силистра</t>
  </si>
  <si>
    <t>с. Цацаровци, общ. Златоград, обл. Смолян</t>
  </si>
  <si>
    <t>с. Цацаровци, общ. Драгоман, обл. София (област)</t>
  </si>
  <si>
    <t>с. Цвеклювци, общ. Елена, обл. Велико Търново</t>
  </si>
  <si>
    <t>с. Цветино, общ. Велинград, обл. Пазарджик</t>
  </si>
  <si>
    <t>с. Цветкова бара, общ. Берковица, обл. Монтана</t>
  </si>
  <si>
    <t>с. Цветница, общ. Търговище, обл. Търговище</t>
  </si>
  <si>
    <t>с. Цвятковци, общ. Габрово, обл. Габрово</t>
  </si>
  <si>
    <t>с. Цвятово, общ. Джебел, обл. Кърджали</t>
  </si>
  <si>
    <t>с. Цегриловци, общ. Трън, обл. Перник</t>
  </si>
  <si>
    <t>с. Целина, общ. Чирпан, обл. Стара Загора</t>
  </si>
  <si>
    <t>с. Ценино, общ. Нова Загора, обл. Сливен</t>
  </si>
  <si>
    <t>с. Ценович, общ. Силистра, обл. Силистра</t>
  </si>
  <si>
    <t>с. Ценово, общ. Ценово, обл. Русе</t>
  </si>
  <si>
    <t>с. Ценово, общ. Чирпан, обл. Стара Загора</t>
  </si>
  <si>
    <t>с. Цепераните, общ. Велико Търново, обл. Велико Търново</t>
  </si>
  <si>
    <t>с. Церетелево, общ. Съединение, обл. Пловдив</t>
  </si>
  <si>
    <t>с. Церецел, общ. Своге, обл. София (област)</t>
  </si>
  <si>
    <t>с. Церковски, общ. Карнобат, обл. Бургас</t>
  </si>
  <si>
    <t>с. Церова кория, общ. Велико Търново, обл. Велико Търново</t>
  </si>
  <si>
    <t>с. Церовец, общ. Иваново, обл. Русе</t>
  </si>
  <si>
    <t>с. Церовица, общ. Кюстендил, обл. Кюстендил</t>
  </si>
  <si>
    <t>с. Церовище, общ. Омуртаг, обл. Търговище</t>
  </si>
  <si>
    <t>с. Церово, общ. Благоевград, обл. Благоевград</t>
  </si>
  <si>
    <t>с. Церово, общ. Лесичово, обл. Пазарджик</t>
  </si>
  <si>
    <t>с. Церово, общ. Своге, обл. София (област)</t>
  </si>
  <si>
    <t>с. Циклово, общ. Бобошево, обл. Кюстендил</t>
  </si>
  <si>
    <t>с. Цирка, общ. Мадан, обл. Смолян</t>
  </si>
  <si>
    <t>с. Цонево, общ. Дългопол, обл. Варна</t>
  </si>
  <si>
    <t>с. Цонковци, общ. Велико Търново, обл. Велико Търново</t>
  </si>
  <si>
    <t>с. Црешново, общ. Кюстендил, обл. Кюстендил</t>
  </si>
  <si>
    <t>с. Цръклевци, общ. Драгоман, обл. София (област)</t>
  </si>
  <si>
    <t>с. Црънча, общ. Доспат, обл. Смолян</t>
  </si>
  <si>
    <t>с. Црънча, общ. Пазарджик, обл. Пазарджик</t>
  </si>
  <si>
    <t>с. Църварица, общ. Невестино, обл. Кюстендил</t>
  </si>
  <si>
    <t>с. Цървена ябълка, общ. Кюстендил, обл. Кюстендил</t>
  </si>
  <si>
    <t>с. Цървендол, общ. Кюстендил, обл. Кюстендил</t>
  </si>
  <si>
    <t>с. Цървеняно, общ. Кюстендил, обл. Кюстендил</t>
  </si>
  <si>
    <t>с. Цървище, общ. Кочериново, обл. Кюстендил</t>
  </si>
  <si>
    <t>с. Църква, общ. Балчик, обл. Добрич</t>
  </si>
  <si>
    <t>с. Църквица, общ. Джебел, обл. Кърджали</t>
  </si>
  <si>
    <t>с. Църквица, общ. Никола Козлево, обл. Шумен</t>
  </si>
  <si>
    <t>с. Църквище, общ. Златица, обл. София (област)</t>
  </si>
  <si>
    <t>с. Чавдар, общ. Чавдар, обл. София (област)</t>
  </si>
  <si>
    <t>с. Чавдар, общ. Доспат, обл. Смолян</t>
  </si>
  <si>
    <t>с. Чавдарци, общ. Ловеч, обл. Ловеч</t>
  </si>
  <si>
    <t>с. Чавдарци, общ. Елена, обл. Велико Търново</t>
  </si>
  <si>
    <t>с. Чавеи, общ. Габрово, обл. Габрово</t>
  </si>
  <si>
    <t>с. Чавка, общ. Кирково, обл. Кърджали</t>
  </si>
  <si>
    <t>с. Чайка, общ. Провадия, обл. Варна</t>
  </si>
  <si>
    <t>с. Чайка, общ. Момчилград, обл. Кърджали</t>
  </si>
  <si>
    <t>с. Чакаларово, общ. Кирково, обл. Кърджали</t>
  </si>
  <si>
    <t>с. Чакали, общ. Елена, обл. Велико Търново</t>
  </si>
  <si>
    <t>с. Чакалите, общ. Трявна, обл. Габрово</t>
  </si>
  <si>
    <t>с. Чакалци, общ. Джебел, обл. Кърджали</t>
  </si>
  <si>
    <t>с. Кременец, общ. Момчилград, обл. Кърджали</t>
  </si>
  <si>
    <t>с. Чал, общ. Крумовград, обл. Кърджали</t>
  </si>
  <si>
    <t>с. Чала, общ. Борино, обл. Смолян</t>
  </si>
  <si>
    <t>с. Чалъкови, общ. Раковски, обл. Пловдив</t>
  </si>
  <si>
    <t>с. Боровица, общ. Ардино, обл. Кърджали</t>
  </si>
  <si>
    <t>с. Чамла, общ. Смолян, обл. Смолян</t>
  </si>
  <si>
    <t>с. Царски извор, общ. Стражица, обл. Велико Търново</t>
  </si>
  <si>
    <t>с. Чарган, общ. Тунджа, обл. Ямбол</t>
  </si>
  <si>
    <t>с. Чарда, общ. Стралджа, обл. Ямбол</t>
  </si>
  <si>
    <t>с. Чеганци, общ. Кърджали, обл. Кърджали</t>
  </si>
  <si>
    <t>с. Чеканец, общ. Невестино, обл. Кюстендил</t>
  </si>
  <si>
    <t>с. Чеканец, общ. Драгоман, обл. София (област)</t>
  </si>
  <si>
    <t>с. Чеканци, общ. Антоново, обл. Търговище</t>
  </si>
  <si>
    <t>с. Чеканчево, общ. Горна Малина, обл. София (област)</t>
  </si>
  <si>
    <t>с. Сини рид, общ. Руен, обл. Бургас</t>
  </si>
  <si>
    <t>с. Челник, общ. Тунджа, обл. Ямбол</t>
  </si>
  <si>
    <t>с. Челопек, общ. Враца, обл. Враца</t>
  </si>
  <si>
    <t>с. Челопеч, общ. Челопеч, обл. София (област)</t>
  </si>
  <si>
    <t>с. Челопечене, общ. Каварна, обл. Добрич</t>
  </si>
  <si>
    <t>с. Челюстница, общ. Чипровци, обл. Монтана</t>
  </si>
  <si>
    <t>с. Чемиш, общ. Георги Дамяново, обл. Монтана</t>
  </si>
  <si>
    <t>гр. Чепеларе, общ. Чепеларе, обл. Смолян</t>
  </si>
  <si>
    <t>с. Чепино, общ. Ковачевци, обл. Перник</t>
  </si>
  <si>
    <t>с. Чепинци, общ. Рудозем, обл. Смолян</t>
  </si>
  <si>
    <t>с. Чепинци, общ. Столична, обл. София (столица)</t>
  </si>
  <si>
    <t>с. Чеплетен, общ. Смолян, обл. Смолян</t>
  </si>
  <si>
    <t>с. Чепърлинци, общ. Драгоман, обл. София (област)</t>
  </si>
  <si>
    <t>с. Червен, общ. Асеновград, обл. Пловдив</t>
  </si>
  <si>
    <t>с. Червен, общ. Иваново, обл. Русе</t>
  </si>
  <si>
    <t>с. Червена, общ. Свищов, обл. Велико Търново</t>
  </si>
  <si>
    <t>с. Червена вода, общ. Русе, обл. Русе</t>
  </si>
  <si>
    <t>с. Червенаково, общ. Твърдица, обл. Сливен</t>
  </si>
  <si>
    <t>с. Червена могила, общ. Радомир, обл. Перник</t>
  </si>
  <si>
    <t>с. Червен брег, общ. Дупница, обл. Кюстендил</t>
  </si>
  <si>
    <t>гр. Червен бряг, общ. Червен бряг, обл. Плевен</t>
  </si>
  <si>
    <t>с. Червенковци, общ. Елена, обл. Велико Търново</t>
  </si>
  <si>
    <t>с. Червенци, общ. Вълчи дол, обл. Варна</t>
  </si>
  <si>
    <t>с. Черганово, общ. Казанлък, обл. Стара Загора</t>
  </si>
  <si>
    <t>с. Черенча, общ. Шумен, обл. Шумен</t>
  </si>
  <si>
    <t>с. Черепово, общ. Харманли, обл. Хасково</t>
  </si>
  <si>
    <t>с. Череша, общ. Руен, обл. Бургас</t>
  </si>
  <si>
    <t>с. Черешица, общ. Кърджали, обл. Кърджали</t>
  </si>
  <si>
    <t>с. Черешките, общ. Смолян, обл. Смолян</t>
  </si>
  <si>
    <t>с. Черешница, общ. Сандански, обл. Благоевград</t>
  </si>
  <si>
    <t>с. Черешовица, общ. Берковица, обл. Монтана</t>
  </si>
  <si>
    <t>с. Черешово, общ. Белица, обл. Благоевград</t>
  </si>
  <si>
    <t>с. Черешово, общ. Сливо поле, обл. Русе</t>
  </si>
  <si>
    <t>с. Черешово, общ. Смолян, обл. Смолян</t>
  </si>
  <si>
    <t>с. Черешовска река, общ. Смолян, обл. Смолян</t>
  </si>
  <si>
    <t>с. Черкаски, общ. Вършец, обл. Монтана</t>
  </si>
  <si>
    <t>с. Черковица, общ. Никопол, обл. Плевен</t>
  </si>
  <si>
    <t>с. Черковище, общ. Мирково, обл. София (област)</t>
  </si>
  <si>
    <t>с. Черковна, общ. Провадия, обл. Варна</t>
  </si>
  <si>
    <t>с. Черковна, общ. Разград, обл. Разград</t>
  </si>
  <si>
    <t>с. Черковна, общ. Дулово, обл. Силистра</t>
  </si>
  <si>
    <t>с. Черковна, общ. Търговище, обл. Търговище</t>
  </si>
  <si>
    <t>с. Черково, общ. Карнобат, обл. Бургас</t>
  </si>
  <si>
    <t>с. Черна, общ. Добрич-селска, обл. Добрич</t>
  </si>
  <si>
    <t>с. Черна, общ. Хитрино, обл. Шумен</t>
  </si>
  <si>
    <t>с. Черна вода, общ. Антоново, обл. Търговище</t>
  </si>
  <si>
    <t>с. Черна гора, общ. Братя Даскалови, обл. Стара Загора</t>
  </si>
  <si>
    <t>с. Черна могила, общ. Айтос, обл. Бургас</t>
  </si>
  <si>
    <t>с. Черна могила, общ. Харманли, обл. Хасково</t>
  </si>
  <si>
    <t>с. Черна нива, общ. Черноочене, обл. Кърджали</t>
  </si>
  <si>
    <t>с. Черна скала, общ. Кърджали, обл. Кърджали</t>
  </si>
  <si>
    <t>с. Чернево, общ. Суворово, обл. Варна</t>
  </si>
  <si>
    <t>с. Черневото, общ. Априлци, обл. Ловеч</t>
  </si>
  <si>
    <t>с. Черневци, общ. Габрово, обл. Габрово</t>
  </si>
  <si>
    <t>с. Черни бряг, общ. Антоново, обл. Търговище</t>
  </si>
  <si>
    <t>с. Черни Вит, общ. Тетевен, обл. Ловеч</t>
  </si>
  <si>
    <t>с. Черни връх, общ. Камено, обл. Бургас</t>
  </si>
  <si>
    <t>с. Черни връх, общ. Вълчедръм, обл. Монтана</t>
  </si>
  <si>
    <t>с. Черни връх, общ. Смядово, обл. Шумен</t>
  </si>
  <si>
    <t>с. Чернигово, общ. Ардино, обл. Кърджали</t>
  </si>
  <si>
    <t>с. Черни дял, общ. Елена, обл. Велико Търново</t>
  </si>
  <si>
    <t>с. Черни Осъм, общ. Троян, обл. Ловеч</t>
  </si>
  <si>
    <t>с. Черни рид, общ. Ивайловград, обл. Хасково</t>
  </si>
  <si>
    <t>с. Черница, общ. Сунгурларе, обл. Бургас</t>
  </si>
  <si>
    <t>с. Черниче, общ. Симитли, обл. Благоевград</t>
  </si>
  <si>
    <t>с. Черничево, общ. Крумовград, обл. Кърджали</t>
  </si>
  <si>
    <t>с. Черничево, общ. Хисаря, обл. Пловдив</t>
  </si>
  <si>
    <t>с. Черничино, общ. Ивайловград, обл. Хасково</t>
  </si>
  <si>
    <t>с. Черновръх, общ. Трявна, обл. Габрово</t>
  </si>
  <si>
    <t>с. Черноглавци, общ. Венец, обл. Шумен</t>
  </si>
  <si>
    <t>с. Черногор, общ. Главиница, обл. Силистра</t>
  </si>
  <si>
    <t>с. Черногорово, общ. Пазарджик, обл. Пазарджик</t>
  </si>
  <si>
    <t>с. Черногорово, общ. Димитровград, обл. Хасково</t>
  </si>
  <si>
    <t>с. Черноград, общ. Айтос, обл. Бургас</t>
  </si>
  <si>
    <t>с. Чернодъб, общ. Свиленград, обл. Хасково</t>
  </si>
  <si>
    <t>с. Чернозем, общ. Елхово, обл. Ямбол</t>
  </si>
  <si>
    <t>с. Черноземен, общ. Калояново, обл. Пловдив</t>
  </si>
  <si>
    <t>с. Чернокапци, общ. Омуртаг, обл. Търговище</t>
  </si>
  <si>
    <t>с. Чернолик, общ. Дулово, обл. Силистра</t>
  </si>
  <si>
    <t>с. Черно море, общ. Бургас, обл. Бургас</t>
  </si>
  <si>
    <t>гр. Черноморец, общ. Созопол, обл. Бургас</t>
  </si>
  <si>
    <t>с. Черноморци, общ. Шабла, обл. Добрич</t>
  </si>
  <si>
    <t>с. Черноок, общ. Провадия, обл. Варна</t>
  </si>
  <si>
    <t>с. Чернооки, общ. Крумовград, обл. Кърджали</t>
  </si>
  <si>
    <t>с. Чернооково, общ. Генерал Тошево, обл. Добрич</t>
  </si>
  <si>
    <t>с. Чернооково, общ. Върбица, обл. Шумен</t>
  </si>
  <si>
    <t>с. Черноочене, общ. Черноочене, обл. Кърджали</t>
  </si>
  <si>
    <t>с. Черно поле, общ. Ружинци, обл. Видин</t>
  </si>
  <si>
    <t>с. Черньово, общ. Ихтиман, обл. София (област)</t>
  </si>
  <si>
    <t>с. Черньовци, общ. Кърджали, обл. Кърджали</t>
  </si>
  <si>
    <t>с. Честименско, общ. Тервел, обл. Добрич</t>
  </si>
  <si>
    <t>с. Четирци, общ. Невестино, обл. Кюстендил</t>
  </si>
  <si>
    <t>с. Четрока, общ. Лъки, обл. Пловдив</t>
  </si>
  <si>
    <t>с. Чехларе, общ. Брезово, обл. Пловдив</t>
  </si>
  <si>
    <t>с. Чешлянци, общ. Трекляно, обл. Кюстендил</t>
  </si>
  <si>
    <t>с. Чешма, общ. Златарица, обл. Велико Търново</t>
  </si>
  <si>
    <t>с. Чешнегирово, общ. Садово, обл. Пловдив</t>
  </si>
  <si>
    <t>с. Чибаовци, общ. Костинброд, обл. София (област)</t>
  </si>
  <si>
    <t>с. Чилик, общ. Кърджали, обл. Кърджали</t>
  </si>
  <si>
    <t>с. Чилнов, общ. Две могили, обл. Русе</t>
  </si>
  <si>
    <t>с. Чинтулово, общ. Сливен, обл. Сливен</t>
  </si>
  <si>
    <t>гр. Чипровци, общ. Чипровци, обл. Монтана</t>
  </si>
  <si>
    <t>с. Чирен, общ. Враца, обл. Враца</t>
  </si>
  <si>
    <t>гр. Чирпан, общ. Чирпан, обл. Стара Загора</t>
  </si>
  <si>
    <t>с. Чистово, общ. Златарица, обл. Велико Търново</t>
  </si>
  <si>
    <t>с. Читаковци, общ. Габрово, обл. Габрово</t>
  </si>
  <si>
    <t>с. Чифлик, общ. Белоградчик, обл. Видин</t>
  </si>
  <si>
    <t>с. Чифлик, общ. Кърджали, обл. Кърджали</t>
  </si>
  <si>
    <t>с. Чифлик, общ. Троян, обл. Ловеч</t>
  </si>
  <si>
    <t>с. Чичево, общ. Кирково, обл. Кърджали</t>
  </si>
  <si>
    <t>с. Чичил, общ. Кула, обл. Видин</t>
  </si>
  <si>
    <t>с. Чобанка, общ. Момчилград, обл. Кърджали</t>
  </si>
  <si>
    <t>с. Чокманово, общ. Смолян, обл. Смолян</t>
  </si>
  <si>
    <t>с. Чокоба, общ. Сливен, обл. Сливен</t>
  </si>
  <si>
    <t>с. Чомаково, общ. Момчилград, обл. Кърджали</t>
  </si>
  <si>
    <t>с. Чомаковци, общ. Червен бряг, обл. Плевен</t>
  </si>
  <si>
    <t>с. Чорбаджийско, общ. Кирково, обл. Кърджали</t>
  </si>
  <si>
    <t>с. Чорул, общ. Драгоман, обл. София (област)</t>
  </si>
  <si>
    <t>с. Чубра, общ. Сунгурларе, обл. Бургас</t>
  </si>
  <si>
    <t>с. Чубрика, общ. Ардино, обл. Кърджали</t>
  </si>
  <si>
    <t>с. Чудинци, общ. Кюстендил, обл. Кюстендил</t>
  </si>
  <si>
    <t>с. Чудомир, общ. Лозница, обл. Разград</t>
  </si>
  <si>
    <t>с. Чуйпетлово, общ. Перник, обл. Перник</t>
  </si>
  <si>
    <t>с. Тодорчета, общ. Габрово, обл. Габрово</t>
  </si>
  <si>
    <t>с. Чукарка, общ. Айтос, обл. Бургас</t>
  </si>
  <si>
    <t>с. Чукарово, общ. Тополовград, обл. Хасково</t>
  </si>
  <si>
    <t>с. Чуката, общ. Златарица, обл. Велико Търново</t>
  </si>
  <si>
    <t>с. Чуката, общ. Лъки, обл. Пловдив</t>
  </si>
  <si>
    <t>с. Чукилите, общ. Габрово, обл. Габрово</t>
  </si>
  <si>
    <t>с. Чуковезер, общ. Драгоман, обл. София (област)</t>
  </si>
  <si>
    <t>с. Чуковец, общ. Радомир, обл. Перник</t>
  </si>
  <si>
    <t>с. Чуковец, общ. Алфатар, обл. Силистра</t>
  </si>
  <si>
    <t>с. Чуково, общ. Дряново, обл. Габрово</t>
  </si>
  <si>
    <t>с. Чуково, общ. Момчилград, обл. Кърджали</t>
  </si>
  <si>
    <t>с. Стражец, общ. Крумовград, обл. Кърджали</t>
  </si>
  <si>
    <t>с. Чупрене, общ. Чупрене, обл. Видин</t>
  </si>
  <si>
    <t>с. Чурек, общ. Елин Пелин, обл. София (област)</t>
  </si>
  <si>
    <t>с. Чурен, общ. Родопи, обл. Пловдив</t>
  </si>
  <si>
    <t>с. Чурилово, общ. Петрич, обл. Благоевград</t>
  </si>
  <si>
    <t>с. Чуричени, общ. Петрич, обл. Благоевград</t>
  </si>
  <si>
    <t>с. Чурка, общ. Мадан, обл. Смолян</t>
  </si>
  <si>
    <t>с. Чуруково, общ. Девин, обл. Смолян</t>
  </si>
  <si>
    <t>с. Чучулига, общ. Ивайловград, обл. Хасково</t>
  </si>
  <si>
    <t>с. Чучулигово, общ. Петрич, обл. Благоевград</t>
  </si>
  <si>
    <t>с. Черна Места, общ. Якоруда, обл. Благоевград</t>
  </si>
  <si>
    <t>с. Чолакова, общ. Велинград, обл. Пазарджик</t>
  </si>
  <si>
    <t>с. СЕВЕРЕН, общ. Пловдив, обл. Пловдив</t>
  </si>
  <si>
    <t>с. Чарково, общ. Габрово, обл. Габрово</t>
  </si>
  <si>
    <t>с. Червена локва, общ. Габрово, обл. Габрово</t>
  </si>
  <si>
    <t>с. Червена скала, общ. Ардино, обл. Кърджали</t>
  </si>
  <si>
    <t>с. Черешка, общ. Джебел, обл. Кърджали</t>
  </si>
  <si>
    <t>с. Черна гора, общ. Перник, обл. Перник</t>
  </si>
  <si>
    <t>с. Черник, общ. Дулово, обл. Силистра</t>
  </si>
  <si>
    <t>с. Чоба, общ. Брезово, обл. Пловдив</t>
  </si>
  <si>
    <t>гр. Шабла, общ. Шабла, обл. Добрич</t>
  </si>
  <si>
    <t>с. Шаново, общ. Мъглиж, обл. Стара Загора</t>
  </si>
  <si>
    <t>с. Шарани, общ. Габрово, обл. Габрово</t>
  </si>
  <si>
    <t>с. Шаренска, общ. Мадан, обл. Смолян</t>
  </si>
  <si>
    <t>с. Шарково, общ. Болярово, обл. Ямбол</t>
  </si>
  <si>
    <t>с. Шатрово, общ. Бобов дол, обл. Кюстендил</t>
  </si>
  <si>
    <t>с. Шейново, общ. Казанлък, обл. Стара Загора</t>
  </si>
  <si>
    <t>с. Шереметя, общ. Велико Търново, обл. Велико Търново</t>
  </si>
  <si>
    <t>с. Дъбовица, общ. Сунгурларе, обл. Бургас</t>
  </si>
  <si>
    <t>с. Шиварово, общ. Руен, обл. Бургас</t>
  </si>
  <si>
    <t>с. Шиливери, общ. Елена, обл. Велико Търново</t>
  </si>
  <si>
    <t>с. Шилковци, общ. Елена, обл. Велико Търново</t>
  </si>
  <si>
    <t>с. Шипикова махала, общ. Бойница, обл. Видин</t>
  </si>
  <si>
    <t>гр. Шипка, общ. Казанлък, обл. Стара Загора</t>
  </si>
  <si>
    <t>с. Шипковица, общ. Трън, обл. Перник</t>
  </si>
  <si>
    <t>с. Шипково, общ. Троян, обл. Ловеч</t>
  </si>
  <si>
    <t>с. Шипок, общ. Кирково, обл. Кърджали</t>
  </si>
  <si>
    <t>с. Шипот, общ. Димово, обл. Видин</t>
  </si>
  <si>
    <t>с. Шипочане, общ. Самоков, обл. София (област)</t>
  </si>
  <si>
    <t>с. Шипочано, общ. Кюстендил, обл. Кюстендил</t>
  </si>
  <si>
    <t>с. Шипчените, общ. Габрово, обл. Габрово</t>
  </si>
  <si>
    <t>с. Широка лъка, общ. Смолян, обл. Смолян</t>
  </si>
  <si>
    <t>с. Широка поляна, общ. Хасково, обл. Хасково</t>
  </si>
  <si>
    <t>с. Широки дол, общ. Самоков, обл. София (област)</t>
  </si>
  <si>
    <t>с. Широково, общ. Две могили, обл. Русе</t>
  </si>
  <si>
    <t>с. Широко поле, общ. Кърджали, обл. Кърджали</t>
  </si>
  <si>
    <t>с. Шишенци, общ. Бойница, обл. Видин</t>
  </si>
  <si>
    <t>с. Шишковица, общ. Антоново, обл. Търговище</t>
  </si>
  <si>
    <t>с. Шишковци, общ. Кюстендил, обл. Кюстендил</t>
  </si>
  <si>
    <t>с. Цар Шишманово, общ. Макреш, обл. Видин</t>
  </si>
  <si>
    <t>с. Шишманово, общ. Харманли, обл. Хасково</t>
  </si>
  <si>
    <t>с. Шишманци, общ. Раковски, обл. Пловдив</t>
  </si>
  <si>
    <t>с. Шияково, общ. Гулянци, обл. Плевен</t>
  </si>
  <si>
    <t>с. Шкорпиловци, общ. Долни чифлик, обл. Варна</t>
  </si>
  <si>
    <t>с. Шодековци, общ. Велико Търново, обл. Велико Търново</t>
  </si>
  <si>
    <t>с. Алендарова, общ. Велинград, обл. Пазарджик</t>
  </si>
  <si>
    <t>с. Шопите, общ. Севлиево, обл. Габрово</t>
  </si>
  <si>
    <t>с. Шопци, общ. Кирково, обл. Кърджали</t>
  </si>
  <si>
    <t>с. Шубеци, общ. Елена, обл. Велико Търново</t>
  </si>
  <si>
    <t>с. Шума, общ. Годеч, обл. София (област)</t>
  </si>
  <si>
    <t>с. Шумата, общ. Севлиево, обл. Габрово</t>
  </si>
  <si>
    <t>гр. Шумен, общ. Шумен, обл. Шумен</t>
  </si>
  <si>
    <t>с. Шуменци, общ. Тутракан, обл. Силистра</t>
  </si>
  <si>
    <t>с. Шумнатица, общ. Кирково, обл. Кърджали</t>
  </si>
  <si>
    <t>с. Шушня, общ. Дряново, обл. Габрово</t>
  </si>
  <si>
    <t>с. ТРАКИЯ, общ. Пловдив, обл. Пловдив</t>
  </si>
  <si>
    <t>с. Шемшево, общ. Велико Търново, обл. Велико Търново</t>
  </si>
  <si>
    <t>с. Щерна, общ. Джебел, обл. Кърджали</t>
  </si>
  <si>
    <t>с. Щипско, общ. Вълчи дол, обл. Варна</t>
  </si>
  <si>
    <t>с. Щит, общ. Свиленград, обл. Хасково</t>
  </si>
  <si>
    <t>с. Щръклево, общ. Иваново, обл. Русе</t>
  </si>
  <si>
    <t>с. Щърково, общ. Лесичово, обл. Пазарджик</t>
  </si>
  <si>
    <t>с. Ъглен, общ. Луковит, обл. Ловеч</t>
  </si>
  <si>
    <t>с. Югово, общ. Лъки, обл. Пловдив</t>
  </si>
  <si>
    <t>с. Юделник, общ. Сливо поле, обл. Русе</t>
  </si>
  <si>
    <t>с. Върхари, общ. Момчилград, обл. Кърджали</t>
  </si>
  <si>
    <t>с. Юлиево, общ. Мъглиж, обл. Стара Загора</t>
  </si>
  <si>
    <t>с. Юнак, общ. Аврен, обл. Варна</t>
  </si>
  <si>
    <t>с. Юнаци, общ. Момчилград, обл. Кърджали</t>
  </si>
  <si>
    <t>с. Юнаците, общ. Пазарджик, обл. Пазарджик</t>
  </si>
  <si>
    <t>с. Юнец, общ. Долни чифлик, обл. Варна</t>
  </si>
  <si>
    <t>с. Юпер, общ. Кубрат, обл. Разград</t>
  </si>
  <si>
    <t>с. Юруково, общ. Якоруда, обл. Благоевград</t>
  </si>
  <si>
    <t>с. Юндола, общ. Велинград, обл. Пазарджик</t>
  </si>
  <si>
    <t>гр. Ябланица, общ. Ябланица, обл. Ловеч</t>
  </si>
  <si>
    <t>с. Ябланица, общ. Своге, обл. София (област)</t>
  </si>
  <si>
    <t>с. Ябланово, общ. Котел, обл. Сливен</t>
  </si>
  <si>
    <t>с. Ябълковец, общ. Ардино, обл. Кърджали</t>
  </si>
  <si>
    <t>с. Ябълково, общ. Кюстендил, обл. Кюстендил</t>
  </si>
  <si>
    <t>с. Ябълково, общ. Димитровград, обл. Хасково</t>
  </si>
  <si>
    <t>с. Ябълковци, общ. Трявна, обл. Габрово</t>
  </si>
  <si>
    <t>с. Ябълчево, общ. Руен, обл. Бургас</t>
  </si>
  <si>
    <t>с. Ябълчени, общ. Черноочене, обл. Кърджали</t>
  </si>
  <si>
    <t>с. Явор, общ. Трявна, обл. Габрово</t>
  </si>
  <si>
    <t>с. Яворец, общ. Габрово, обл. Габрово</t>
  </si>
  <si>
    <t>с. Яворница, общ. Петрич, обл. Благоевград</t>
  </si>
  <si>
    <t>с. Яворовец, общ. Мъглиж, обл. Стара Загора</t>
  </si>
  <si>
    <t>с. Яворово, общ. Черноочене, обл. Кърджали</t>
  </si>
  <si>
    <t>с. Яврово, общ. Куклен, обл. Пловдив</t>
  </si>
  <si>
    <t>с. Яворово, общ. Чирпан, обл. Стара Загора</t>
  </si>
  <si>
    <t>с. Ягнило, общ. Ветрино, обл. Варна</t>
  </si>
  <si>
    <t>с. Ягода, общ. Мъглиж, обл. Стара Загора</t>
  </si>
  <si>
    <t>с. Ягодина, общ. Борино, обл. Смолян</t>
  </si>
  <si>
    <t>с. Ягодово, общ. Берковица, обл. Монтана</t>
  </si>
  <si>
    <t>с. Ягодово, общ. Родопи, обл. Пловдив</t>
  </si>
  <si>
    <t>с. Яздач, общ. Чирпан, обл. Стара Загора</t>
  </si>
  <si>
    <t>с. Язовец, общ. Антоново, обл. Търговище</t>
  </si>
  <si>
    <t>с. Яким Груево, общ. Исперих, обл. Разград</t>
  </si>
  <si>
    <t>с. Якимово, общ. Якимово, обл. Монтана</t>
  </si>
  <si>
    <t>с. Яковица, общ. Кирково, обл. Кърджали</t>
  </si>
  <si>
    <t>с. Яково, общ. Петрич, обл. Благоевград</t>
  </si>
  <si>
    <t>с. Яковци, общ. Елена, обл. Велико Търново</t>
  </si>
  <si>
    <t>гр. Якоруда, общ. Якоруда, обл. Благоевград</t>
  </si>
  <si>
    <t>с. Ялботина, общ. Драгоман, обл. София (област)</t>
  </si>
  <si>
    <t>с. Ялово, общ. Велико Търново, обл. Велико Търново</t>
  </si>
  <si>
    <t>гр. Ямбол, общ. Ямбол, обл. Ямбол</t>
  </si>
  <si>
    <t>с. Ямино, общ. Джебел, обл. Кърджали</t>
  </si>
  <si>
    <t>с. Ямна, общ. Етрополе, обл. София (област)</t>
  </si>
  <si>
    <t>с. Яна, общ. Столична, обл. София (столица)</t>
  </si>
  <si>
    <t>с. Янино, общ. Кирково, обл. Кърджали</t>
  </si>
  <si>
    <t>с. Янково, общ. Смядово, обл. Шумен</t>
  </si>
  <si>
    <t>с. Янковци, общ. Габрово, обл. Габрово</t>
  </si>
  <si>
    <t>с. Яново, общ. Сандански, обл. Благоевград</t>
  </si>
  <si>
    <t>с. Янтра, общ. Горна Оряховица, обл. Велико Търново</t>
  </si>
  <si>
    <t>с. Янтра, общ. Дряново, обл. Габрово</t>
  </si>
  <si>
    <t>с. Яньовец, общ. Димово, обл. Видин</t>
  </si>
  <si>
    <t>с. Ярджиловци, общ. Перник, обл. Перник</t>
  </si>
  <si>
    <t>с. Яребица, общ. Кърджали, обл. Кърджали</t>
  </si>
  <si>
    <t>с. Яребица, общ. Дулово, обл. Силистра</t>
  </si>
  <si>
    <t>с. Яребична, общ. Аксаково, обл. Варна</t>
  </si>
  <si>
    <t>с. Яребично, общ. Антоново, обл. Търговище</t>
  </si>
  <si>
    <t>с. Яребковица, общ. Самоков, обл. София (област)</t>
  </si>
  <si>
    <t>с. Ярловица, общ. Димово, обл. Видин</t>
  </si>
  <si>
    <t>с. Ярлово, общ. Самоков, обл. София (област)</t>
  </si>
  <si>
    <t>с. Ярловци, общ. Трън, обл. Перник</t>
  </si>
  <si>
    <t>с. Ярославци, общ. Брезник, обл. Перник</t>
  </si>
  <si>
    <t>с. Ясен, общ. Ново село, обл. Видин</t>
  </si>
  <si>
    <t>с. Ясен, общ. Плевен, обл. Плевен</t>
  </si>
  <si>
    <t>с. Ясените, общ. Габрово, обл. Габрово</t>
  </si>
  <si>
    <t>с. Ясенково, общ. Венец, обл. Шумен</t>
  </si>
  <si>
    <t>с. Ясеновец, общ. Разград, обл. Разград</t>
  </si>
  <si>
    <t>с. Ясеново, общ. Руен, обл. Бургас</t>
  </si>
  <si>
    <t>с. Ясеново, общ. Казанлък, обл. Стара Загора</t>
  </si>
  <si>
    <t>с. Ясна поляна, общ. Приморско, обл. Бургас</t>
  </si>
  <si>
    <t>с. Ясно поле, общ. Марица, обл. Пловдив</t>
  </si>
  <si>
    <t>с. Ястреб, общ. Кърджали, обл. Кърджали</t>
  </si>
  <si>
    <t>с. Ястребино, общ. Антоново, обл. Търговище</t>
  </si>
  <si>
    <t>с. Ястребна, общ. Ситово, обл. Силистра</t>
  </si>
  <si>
    <t>с. Ястребово, общ. Русе, обл. Русе</t>
  </si>
  <si>
    <t>с. Ястребово, общ. Опан, обл. Стара Загора</t>
  </si>
  <si>
    <t>с. Яхиново, общ. Дупница, обл. Кюстендил</t>
  </si>
  <si>
    <t>с. Попови ливади, общ. Гоце Делчев, обл. Благоевград</t>
  </si>
  <si>
    <t>с. Свети Спас, общ. Долна баня, обл. София (област)</t>
  </si>
  <si>
    <t>с. Свети Константин, общ. Пещера, обл. Пазарджик</t>
  </si>
  <si>
    <t>гр. ДЪРЖАНОВО, общ. Сандански, обл. Благоевград</t>
  </si>
  <si>
    <t>гр. ЛЯЛЕВО, общ. Хаджидимово, обл. Благоевград</t>
  </si>
  <si>
    <t>гр. ПЕРИЦА, общ. Хаджидимово, обл. Благоевград</t>
  </si>
  <si>
    <t>с. ГОРНО ЕЗЕРОВО, общ. Бургас, обл. Бургас</t>
  </si>
  <si>
    <t>с. ДОЛНО ЕЗЕРОВО, общ. Бургас, обл. Бургас</t>
  </si>
  <si>
    <t>с. КРАЙМОРИЕ, общ. Бургас, обл. Бургас</t>
  </si>
  <si>
    <t>с. ЛОЗОВО, общ. Бургас, обл. Бургас</t>
  </si>
  <si>
    <t>с. МЕДЕН РУДНИК, общ. Бургас, обл. Бургас</t>
  </si>
  <si>
    <t>с. САРАФОВО, общ. Бургас, обл. Бургас</t>
  </si>
  <si>
    <t>с. АСПАРУХОВО, общ. Варна, обл. Варна</t>
  </si>
  <si>
    <t>с. ВЛАДИСЛАВОВО, общ. Варна, обл. Варна</t>
  </si>
  <si>
    <t>с. ГАЛАТА, общ. Варна, обл. Варна</t>
  </si>
  <si>
    <t>с. ВИНИЦА, общ. Варна, обл. Варна</t>
  </si>
  <si>
    <t>гр. ГОЛЯМО ДЕЛЧЕВО, общ. Дългопол, обл. Варна</t>
  </si>
  <si>
    <t>гр. ДЕБЕЛЕЦ, общ. Дългопол, обл. Варна</t>
  </si>
  <si>
    <t>гр. ЯВОРОВО, общ. Дългопол, обл. Варна</t>
  </si>
  <si>
    <t>с. КУЛАТА И БИСТРЕЦ, общ. Враца, обл. Враца</t>
  </si>
  <si>
    <t>с. АПРИЛОВО, общ. Габрово, обл. Габрово</t>
  </si>
  <si>
    <t>с. ЕТЪРА, общ. Габрово, обл. Габрово</t>
  </si>
  <si>
    <t>с. ПАЛАУЗОВО, общ. Габрово, обл. Габрово</t>
  </si>
  <si>
    <t>с. СМИРНЕНСКИ, общ. Габрово, обл. Габрово</t>
  </si>
  <si>
    <t>с. ТОПЛЕШ, общ. Габрово, обл. Габрово</t>
  </si>
  <si>
    <t>с. ГАЧЕВЦИ, общ. Габрово, обл. Габрово</t>
  </si>
  <si>
    <t>гр. ПЕЕВСКО, общ. Кирково, обл. Кърджали</t>
  </si>
  <si>
    <t>гр. ВЕСЕЛЕЦ, общ. Кирково, обл. Кърджали</t>
  </si>
  <si>
    <t>гр. МЪЖЕНЦИ, общ. Кирково, обл. Кърджали</t>
  </si>
  <si>
    <t>гр. ПЕНКОВЦИ, общ. Кирково, обл. Кърджали</t>
  </si>
  <si>
    <t>гр. ТРЕПЕТЛИКА, общ. Кирково, обл. Кърджали</t>
  </si>
  <si>
    <t>гр. СЪДИЕВО, общ. Крумовград, обл. Кърджали</t>
  </si>
  <si>
    <t>с. ГОРНА ГЛЕДКА, общ. Кърджали, обл. Кърджали</t>
  </si>
  <si>
    <t>гр. БАТКОВЦИ, общ. Момчилград, обл. Кърджали</t>
  </si>
  <si>
    <t>гр. ПОЛЯНА, общ. Момчилград, обл. Кърджали</t>
  </si>
  <si>
    <t>гр. ЗВЕЗДИЦА, общ. Момчилград, обл. Кърджали</t>
  </si>
  <si>
    <t>гр. КЛЕТНИЦИ, общ. Момчилград, обл. Кърджали</t>
  </si>
  <si>
    <t>гр. СЪРНЕЦ, общ. Момчилград, обл. Кърджали</t>
  </si>
  <si>
    <t>с. ВИДИМА, общ. Априлци, обл. Ловеч</t>
  </si>
  <si>
    <t>с. ЗЛА РЕКА, общ. Априлци, обл. Ловеч</t>
  </si>
  <si>
    <t>с. ОСТРЕЦ, общ. Априлци, обл. Ловеч</t>
  </si>
  <si>
    <t>с. МЛАДЕНОВО, общ. Лом, обл. Монтана</t>
  </si>
  <si>
    <t>с. КАЛКАС, общ. Перник, обл. Перник</t>
  </si>
  <si>
    <t>с. БЯЛА ВОДА, общ. Перник, обл. Перник</t>
  </si>
  <si>
    <t>с. ЦЪРКВА, общ. Перник, обл. Перник</t>
  </si>
  <si>
    <t>с. ПЕРНИК-ИЗТОК, общ. Перник, обл. Перник</t>
  </si>
  <si>
    <t>гр. ВИТОШКО, общ. Перник, обл. Перник</t>
  </si>
  <si>
    <t>гр. КРАПЕЦ, общ. Перник, обл. Перник</t>
  </si>
  <si>
    <t>с. ГОРНИ ВОДЕН, общ. Асеновград, обл. Пловдив</t>
  </si>
  <si>
    <t>с. ДОЛНИ ВОДЕН, общ. Асеновград, обл. Пловдив</t>
  </si>
  <si>
    <t>с. АНЕВО, общ. Сопот, обл. Пловдив</t>
  </si>
  <si>
    <t>с. СУШИЦА, общ. Карлово, обл. Пловдив</t>
  </si>
  <si>
    <t>с. ДЕБЪР, общ. Първомай, обл. Пловдив</t>
  </si>
  <si>
    <t>с. ЛЮБЕНОВО, общ. Първомай, обл. Пловдив</t>
  </si>
  <si>
    <t>с. ГЕНЕРАЛ НИКОЛАЕВО, общ. Раковски, обл. Пловдив</t>
  </si>
  <si>
    <t>с. ПАРЧЕВИЧ, общ. Раковски, обл. Пловдив</t>
  </si>
  <si>
    <t>с. СЕКИРОВО, общ. Раковски, обл. Пловдив</t>
  </si>
  <si>
    <t>с. ЕЛЕШНИЦА, общ. Хисаря, обл. Пловдив</t>
  </si>
  <si>
    <t>гр. ВОДЕН/водно стоп./, общ. Завет, обл. Разград</t>
  </si>
  <si>
    <t>с. ДРЯНОВО, общ. Кубрат, обл. Разград</t>
  </si>
  <si>
    <t>с. ДОЛАПИТЕ, общ. Русе, обл. Русе</t>
  </si>
  <si>
    <t>с. СРЕДНА КУЛА, общ. Русе, обл. Русе</t>
  </si>
  <si>
    <t>с. РЕЧИЦА, общ. Сливен, обл. Сливен</t>
  </si>
  <si>
    <t>с. БЕНКОВСКИ, общ. Столична, обл. София (столица)</t>
  </si>
  <si>
    <t>с. МАЛАШЕВЦИ, общ. Столична, обл. София (столица)</t>
  </si>
  <si>
    <t>с. ОРЛАНДОВЦИ, общ. Столична, обл. София (столица)</t>
  </si>
  <si>
    <t>с. СЛАТИНА, общ. Столична, обл. София (столица)</t>
  </si>
  <si>
    <t>с. ИЛИЕНЦИ, общ. Столична, обл. София (столица)</t>
  </si>
  <si>
    <t>с. ГОРУБЛЯНЕ, общ. Столична, обл. София (столица)</t>
  </si>
  <si>
    <t>с. СИМЕОНОВО, общ. Столична, обл. София (столица)</t>
  </si>
  <si>
    <t>с. ДРАГАЛЕВЦИ, общ. Столична, обл. София (столица)</t>
  </si>
  <si>
    <t>с. ГОРНА БАНЯ, общ. Столична, обл. София (столица)</t>
  </si>
  <si>
    <t>с. СУХОДОЛ, общ. Столична, обл. София (столица)</t>
  </si>
  <si>
    <t>с. ФИЛИПОВЦИ, общ. Столична, обл. София (столица)</t>
  </si>
  <si>
    <t>с. ОБЕЛЯ, общ. Столична, обл. София (столица)</t>
  </si>
  <si>
    <t>с. ГНИЛЯНЕ, общ. Столична, обл. София (столица)</t>
  </si>
  <si>
    <t>с. КУМАРИЦА, общ. Столична, обл. София (столица)</t>
  </si>
  <si>
    <t>с. КУРИЛО, общ. Столична, обл. София (столица)</t>
  </si>
  <si>
    <t>с. СЛАВОВЦИ, общ. Столична, обл. София (столица)</t>
  </si>
  <si>
    <t>с. ТРЕБИЧ, общ. Столична, обл. София (столица)</t>
  </si>
  <si>
    <t>с. БОТУНЕЦ, общ. Столична, обл. София (столица)</t>
  </si>
  <si>
    <t>с. ВРАЖДЕБНА, общ. Столична, обл. София (столица)</t>
  </si>
  <si>
    <t>с. ЧЕЛОПЕЧЕНЕ, общ. Столична, обл. София (столица)</t>
  </si>
  <si>
    <t>с. КРЕМИКОВЦИ, общ. Столична, обл. София (столица)</t>
  </si>
  <si>
    <t>с. СЕСЛАВЦИ, общ. Столична, обл. София (столица)</t>
  </si>
  <si>
    <t>с. ВЕРДИКАЛ, общ. Столична, обл. София (столица)</t>
  </si>
  <si>
    <t>с. ГРАДОМАН, общ. Столична, обл. София (столица)</t>
  </si>
  <si>
    <t>с. МИХАЙЛОВО, общ. Столична, обл. София (столица)</t>
  </si>
  <si>
    <t>гр. БАТКОВЦИ, общ. Костинброд, обл. София (област)</t>
  </si>
  <si>
    <t>с. МАСЛОВО, общ. Костинброд, обл. София (област)</t>
  </si>
  <si>
    <t>с. ШИЯКОВЦИ, общ. Костинброд, обл. София (област)</t>
  </si>
  <si>
    <t>гр. МЕЧА ПОЛЯНА, общ. Своге, обл. София (област)</t>
  </si>
  <si>
    <t>гр. ПЕРЕКЕНДЕТО, общ. Своге, обл. София (област)</t>
  </si>
  <si>
    <t>с. ГИПСОВО, общ. Раднево, обл. Стара Загора</t>
  </si>
  <si>
    <t>гр. ГОЛЯМА ДЕТЕЛИНА, общ. Раднево, обл. Стара Загора</t>
  </si>
  <si>
    <t>гр. МАЛКА ДЕТЕЛИНА, общ. Раднево, обл. Стара Загора</t>
  </si>
  <si>
    <t>гр. СТАРОСЕЛЕЦ, общ. Раднево, обл. Стара Загора</t>
  </si>
  <si>
    <t>гр. ТЪРГОВИЩЕ, общ. Раднево, обл. Стара Загора</t>
  </si>
  <si>
    <t>с. БОЖИЦА, общ. Антоново, обл. Търговище</t>
  </si>
  <si>
    <t>с. ЕРЕВИШ, общ. Антоново, обл. Търговище</t>
  </si>
  <si>
    <t>гр. СЕМЕРЦИ, общ. Антоново, обл. Търговище</t>
  </si>
  <si>
    <t>с. НЕВСКИ, общ. Попово, обл. Търговище</t>
  </si>
  <si>
    <t>с. СЕЯЧИ, общ. Попово, обл. Търговище</t>
  </si>
  <si>
    <t>с. БРЯГ, общ. Търговище, обл. Търговище</t>
  </si>
  <si>
    <t>с. ВЪБЕЛ, общ. Търговище, обл. Търговище</t>
  </si>
  <si>
    <t>с. БОЛЯРОВО, общ. Хасково, обл. Хасково</t>
  </si>
  <si>
    <t>гр. ВИНИЦА, общ. Върбица, обл. Шумен</t>
  </si>
  <si>
    <t>гр. СТАРОСЕЛКА, общ. Върбица, обл. Шумен</t>
  </si>
  <si>
    <t>с. КАОЛИНОВО кв.БОЙМИР, общ. Каолиново, обл. Шумен</t>
  </si>
  <si>
    <t>с. КАОЛИНОВО кв.КУС, общ. Каолиново, обл. Шумен</t>
  </si>
  <si>
    <t>гр. КАЛУГЕРИЦА, общ. Каспичан, обл. Шумен</t>
  </si>
  <si>
    <t>с. МЪТНИЦА, общ. Шумен, обл. Шумен</t>
  </si>
  <si>
    <t>с. МАКАК, общ. Шумен, обл. Шумен</t>
  </si>
  <si>
    <t>гр. КУНЕВО, общ. Тунджа, обл. Ямбол</t>
  </si>
  <si>
    <t>с. КНЯЖЕВО, общ. Столична, обл. София (столица)</t>
  </si>
  <si>
    <t>с. КОШАРНИК, общ. Монтана, обл. Монтана</t>
  </si>
  <si>
    <t>с. ЖИВОВЦИ, общ. Монтана, обл. Монтана</t>
  </si>
  <si>
    <t>с. МАЛА КУТЛОВИЦА, общ. Монтана, обл. Монтана</t>
  </si>
  <si>
    <t>гр. МАЛО БЕЛЕЕВО, общ. Драгоман, обл. София (област)</t>
  </si>
  <si>
    <t>с. ДИВДЯДОВО, общ. Шумен, обл. Шумен</t>
  </si>
  <si>
    <t>с. ПРЕСЛАВ-КИРКОВО, общ. Велики Преслав, обл. Шумен</t>
  </si>
  <si>
    <t>с. ЛОМ кв.МОМИН БРОД, общ. Лом, обл. Монтана</t>
  </si>
  <si>
    <t>с. БОЯНА, общ. Столична, обл. София (столица)</t>
  </si>
  <si>
    <t>гр. ПАНЧАРЕВО -ЯЗ.ИСКЪР, общ. Столична, обл. София (столица)</t>
  </si>
  <si>
    <t>с. ВРЪБНИЦА, общ. Столична, обл. София (столица)</t>
  </si>
  <si>
    <t>гр. ДОЛНИ ЛОЗЕН, общ. Столична, обл. София (столица)</t>
  </si>
  <si>
    <t>гр. ГОРНИ ЛОЗЕН, общ. Столична, обл. София (столица)</t>
  </si>
  <si>
    <t>с. Наречен, общ. Асеновград, обл. Пловдив</t>
  </si>
  <si>
    <t>гр. Малка мера, общ. Шумен, обл. Шумен</t>
  </si>
  <si>
    <t>гр. Мадара - ГФ, общ. Шумен, обл. Шумен</t>
  </si>
  <si>
    <t>гр. Фотиново-център, общ. Кирково, обл. Кърджали</t>
  </si>
  <si>
    <t>гр. Загоричане, общ. Кирково, обл. Кърджали</t>
  </si>
  <si>
    <t>с. ДЗС Образцов чифлик, общ. Русе, обл. Русе</t>
  </si>
  <si>
    <t>с. ДЗС, общ. Русе, обл. Русе</t>
  </si>
  <si>
    <t>Маслодайна роза/Шипка</t>
  </si>
  <si>
    <t>Други технически култури - ………………</t>
  </si>
  <si>
    <t>Лайка</t>
  </si>
  <si>
    <t>Кимион и черен кимион</t>
  </si>
  <si>
    <t>Босилек</t>
  </si>
  <si>
    <t>Бял трън (силибум)</t>
  </si>
  <si>
    <t>Черна мерудия</t>
  </si>
  <si>
    <t>Блатно кокиче</t>
  </si>
  <si>
    <t>Маточина</t>
  </si>
  <si>
    <t>Мащерка</t>
  </si>
  <si>
    <t>Пелин</t>
  </si>
  <si>
    <t>Левзея</t>
  </si>
  <si>
    <t>Риган</t>
  </si>
  <si>
    <t>Ехинацея</t>
  </si>
  <si>
    <t>Медицинска ружа</t>
  </si>
  <si>
    <t>Розмарин</t>
  </si>
  <si>
    <t>Бакла</t>
  </si>
  <si>
    <t>Фуражни зеленчуци</t>
  </si>
  <si>
    <t>Пасища и мери</t>
  </si>
  <si>
    <t>Коноп - семена за фураж</t>
  </si>
  <si>
    <t>Пипер - открито производство (вкл. лют)</t>
  </si>
  <si>
    <t>Пипер - оранжерийни (вкл. лют)</t>
  </si>
  <si>
    <t>Патладжан</t>
  </si>
  <si>
    <t>Корнишони</t>
  </si>
  <si>
    <t>Батати</t>
  </si>
  <si>
    <t>Тиквички</t>
  </si>
  <si>
    <t>Бамя</t>
  </si>
  <si>
    <t>Зелена бакла</t>
  </si>
  <si>
    <t>Главесто зеле</t>
  </si>
  <si>
    <t>Карфиол</t>
  </si>
  <si>
    <t>Броколи</t>
  </si>
  <si>
    <t>Салата</t>
  </si>
  <si>
    <t>Марули</t>
  </si>
  <si>
    <t>Спанак</t>
  </si>
  <si>
    <t>Магданоз</t>
  </si>
  <si>
    <t>Копър</t>
  </si>
  <si>
    <t>Листно цвекло</t>
  </si>
  <si>
    <t>Киселец</t>
  </si>
  <si>
    <t>Лапад</t>
  </si>
  <si>
    <t>Алабаш</t>
  </si>
  <si>
    <t>Моркови</t>
  </si>
  <si>
    <t>Магданоз-коренов</t>
  </si>
  <si>
    <t>Целина</t>
  </si>
  <si>
    <t>Салатно цвекло</t>
  </si>
  <si>
    <t>Репички</t>
  </si>
  <si>
    <t>Ряпа</t>
  </si>
  <si>
    <t>Пащърнак</t>
  </si>
  <si>
    <t>Лук (зрял и зелен)</t>
  </si>
  <si>
    <t>Чесън (зрял и зелен)</t>
  </si>
  <si>
    <t>Праз</t>
  </si>
  <si>
    <t>Арпаджик</t>
  </si>
  <si>
    <t>Хрян</t>
  </si>
  <si>
    <t>Аспержи</t>
  </si>
  <si>
    <t>Чубрица</t>
  </si>
  <si>
    <t>Костилкови плодове (праскови, нектарини, кайсии, зарзали, сливи, джанки, череши и вишни.)</t>
  </si>
  <si>
    <t>Семкови плодове (ябълки, круши и дюли)</t>
  </si>
  <si>
    <t>Орехи</t>
  </si>
  <si>
    <t>Бадеми</t>
  </si>
  <si>
    <t>Лешник</t>
  </si>
  <si>
    <t>Кестени</t>
  </si>
  <si>
    <t>Мушмули</t>
  </si>
  <si>
    <t>3068 +3069 +3070 +3071+3072</t>
  </si>
  <si>
    <t>Едроплоден дрян</t>
  </si>
  <si>
    <t>3074 + 3075</t>
  </si>
  <si>
    <t>Къпини</t>
  </si>
  <si>
    <t>Френско грозде (бели и червени)</t>
  </si>
  <si>
    <t>Арония</t>
  </si>
  <si>
    <t>Касис</t>
  </si>
  <si>
    <t>Бодливо грозде</t>
  </si>
  <si>
    <t>Боровинки</t>
  </si>
  <si>
    <t>Актинидия (киви)</t>
  </si>
  <si>
    <t>Смокини</t>
  </si>
  <si>
    <t>Телета и малачета над 1 г. и под 2 г. мъжки</t>
  </si>
  <si>
    <t>Телета и малачета над 1 г. и под 2 г. женски</t>
  </si>
  <si>
    <t>Телета и малачета над 1 г. за разплод и бременни юници и бременни малакини</t>
  </si>
  <si>
    <t>Други овце</t>
  </si>
  <si>
    <t>Други</t>
  </si>
  <si>
    <t>ПРОВЕРКА НА ФУРАЖНИЯ БАЛАНС</t>
  </si>
  <si>
    <t>Биологично</t>
  </si>
  <si>
    <t>Инвестиции/дейности, изпълнението на които ще започне до девет месеца</t>
  </si>
  <si>
    <t>В последната колона от падащото меню се избира "ДА" срещу инвестициите/дейностите, изпълнението на които ще започне до девет месеца.</t>
  </si>
  <si>
    <t>В колона "Описание" се посочва конкретна култура или категория животни, когато в колона "Вид култура/категория животни" е избрана опция "Други …".</t>
  </si>
  <si>
    <t>Пола и възрастта се попълват съгласно данните по лична карта.</t>
  </si>
  <si>
    <t>Стопанска година, в която попада посочената крайната дата</t>
  </si>
  <si>
    <t xml:space="preserve">
Моля, определете крайна дата ( ден / месец / година), която е в периода от 36 месеца, считано от датата на сключване на административния договор.</t>
  </si>
  <si>
    <r>
      <t xml:space="preserve">3.2. Нарастване на икономическия размер на стопанството към избраната крайна дата за проверка изпълнението на бизнес плана спрямо първоначалния икономически размер на стопанството (измерен в СПО и формиран като разлика между икономическия размер на стопанството към крайната дата на периода за проверка на бизнес плана и първоначалния икономически размер на стопанството). - </t>
    </r>
    <r>
      <rPr>
        <i/>
        <sz val="12"/>
        <rFont val="Times New Roman"/>
        <family val="1"/>
        <charset val="204"/>
      </rPr>
      <t>лева/евро</t>
    </r>
  </si>
  <si>
    <t>Попълва се в случай на заявен критерий за подбор № 2</t>
  </si>
  <si>
    <r>
      <t>3.3. Икономически размер на стопанството към крайна дата на периода за проверка изпълнението на бизнес плана (измерен в Стандартен производствен обем) -</t>
    </r>
    <r>
      <rPr>
        <i/>
        <sz val="12"/>
        <rFont val="Times New Roman"/>
        <family val="1"/>
        <charset val="204"/>
      </rPr>
      <t xml:space="preserve"> лева/евро</t>
    </r>
  </si>
  <si>
    <t>Изчислява се автоматично</t>
  </si>
  <si>
    <r>
      <t xml:space="preserve">3.1. Начален икономически размер на стопанството (измерен в Стандартен производствен обем) </t>
    </r>
    <r>
      <rPr>
        <i/>
        <sz val="12"/>
        <rFont val="Times New Roman"/>
        <family val="1"/>
        <charset val="204"/>
      </rPr>
      <t>- лева/евро</t>
    </r>
  </si>
  <si>
    <t>Създаване на допълнителна заетост и нови работни места в стопанството (Отбелязва се в случай, че кандидатът планира създаване на нови работни места за реализацията на дейностите по проекта и изпълнява приоритет № 4 от раздел 12. „Критерии за подбор и предварителна оценка“ от условията за кандидатстване)</t>
  </si>
  <si>
    <t>6.1.</t>
  </si>
  <si>
    <t>6.2.</t>
  </si>
  <si>
    <t>Принос за устойчиво и цифрово икономическо възстановяване  (Приложение № 7)</t>
  </si>
  <si>
    <t>5. Информация за професионални умения и компетентности, в случай че физическото лице кандидат или собственикът на ЕТ или ЕООД кандидат притежава такива към дата на подаване на заявление за подпомагане:</t>
  </si>
  <si>
    <t>III.Б.2 Допълнителна заетост и нови работни места в стопанството, свързани с изпълнението на проекта (попълва се в случай, че кандидатът планира създаване на допълнителна заетост и нови работни места за реализацията на дейностите по проекта и отговаря на критерия за подбор № 4 от раздел 12 „Критерии за подбор и предварителна оценка (ако е приложимо)“ от условията за кандидатстване – отбелязана цел 12 от таблица III.Б.1)</t>
  </si>
  <si>
    <t>Настоящият раздел се попълва, съгласно указанията в раздел 12. "Критерии за подбор и предварителна оценка (ако е приложимо)" от условията за кандидатстване.</t>
  </si>
  <si>
    <t>IV. Производствена програма на земеделското стопанство</t>
  </si>
  <si>
    <t>1. Растениевъдство</t>
  </si>
  <si>
    <t>Таблица 9. Растениевъдство</t>
  </si>
  <si>
    <t>Вид култура (вкл. естествени ливади и под угар)</t>
  </si>
  <si>
    <t>Площ настояща година
стопанска..../....</t>
  </si>
  <si>
    <t>Площ I година
стопанска ..../....</t>
  </si>
  <si>
    <t>Площ II година
стопанска ..../....</t>
  </si>
  <si>
    <t>Площ III година
стопанска ..../....</t>
  </si>
  <si>
    <t>Площ IV година
стопанска ..../....</t>
  </si>
  <si>
    <t>Площ V година
стопанска ..../....</t>
  </si>
  <si>
    <r>
      <t xml:space="preserve">Период на засяване/ засаждане – от...до....
</t>
    </r>
    <r>
      <rPr>
        <i/>
        <sz val="10"/>
        <color indexed="8"/>
        <rFont val="Times New Roman"/>
        <family val="1"/>
        <charset val="204"/>
      </rPr>
      <t>(максимум 30 дни)</t>
    </r>
  </si>
  <si>
    <t>А</t>
  </si>
  <si>
    <t>Б1</t>
  </si>
  <si>
    <t>Б2</t>
  </si>
  <si>
    <t>В1</t>
  </si>
  <si>
    <t>В2</t>
  </si>
  <si>
    <t>Г1</t>
  </si>
  <si>
    <t>Г2</t>
  </si>
  <si>
    <t>Д1</t>
  </si>
  <si>
    <t>Д2</t>
  </si>
  <si>
    <t>Е1</t>
  </si>
  <si>
    <t>Е2</t>
  </si>
  <si>
    <t>Ж1</t>
  </si>
  <si>
    <t>Ж2</t>
  </si>
  <si>
    <t>З1</t>
  </si>
  <si>
    <t>З2</t>
  </si>
  <si>
    <t>n</t>
  </si>
  <si>
    <t>Общо площ, дка</t>
  </si>
  <si>
    <t>Забележка. В заглавието на колона „Площ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</si>
  <si>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Площта на отглежданите гъби се отбелязва в м2.</t>
  </si>
  <si>
    <t>1.1. Описание на схемата на засаждане на земеделските култури, посочени в таблица № 9, включително информация за минималния брой на растенията на единица площ за овощни видове, лозя, многогодишни етеричномаслени култури (в т.ч. маслодайна роза, лавандула и мента), маточници и разсадници за трайни насаждения и декоративни култури.</t>
  </si>
  <si>
    <t>...................................................................................................................................................................................................................................................................................................</t>
  </si>
  <si>
    <t>2. Животновъдство</t>
  </si>
  <si>
    <t>Таблица 10. Животновъдство</t>
  </si>
  <si>
    <t>Животни</t>
  </si>
  <si>
    <t>Настояща година
стопанска..../....</t>
  </si>
  <si>
    <t>I година
стопанска ..../....</t>
  </si>
  <si>
    <t>II година
стопанска ..../....</t>
  </si>
  <si>
    <t>III година
стопанска ..../....</t>
  </si>
  <si>
    <t>IV година
стопанска ..../....</t>
  </si>
  <si>
    <t>V година
стопанска ..../....</t>
  </si>
  <si>
    <t>категория</t>
  </si>
  <si>
    <r>
      <t>бр./м</t>
    </r>
    <r>
      <rPr>
        <b/>
        <i/>
        <vertAlign val="superscript"/>
        <sz val="10"/>
        <rFont val="Times New Roman"/>
        <family val="1"/>
        <charset val="204"/>
      </rPr>
      <t>2</t>
    </r>
  </si>
  <si>
    <t>Б</t>
  </si>
  <si>
    <t>В</t>
  </si>
  <si>
    <t>Г</t>
  </si>
  <si>
    <t>Д</t>
  </si>
  <si>
    <t>Е</t>
  </si>
  <si>
    <t>Ж</t>
  </si>
  <si>
    <t>З</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</si>
  <si>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</si>
  <si>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 xml:space="preserve">В колона В за настоящата година се попълват данните от заверения опис на животните и следва да съответстват на данните в таблица 2. Отглежданите калифорнийски червеи и охлюви се отбелязват в м2. </t>
  </si>
  <si>
    <t>V. Икономически размер на земеделското стопанство, измерен в СПО</t>
  </si>
  <si>
    <t>1. Определяне на икономическия размер на стопанството, измерен в СПО</t>
  </si>
  <si>
    <t>1.1. Определяне на фуражния баланс</t>
  </si>
  <si>
    <t>Таблица 11.1. Фуражни култури(*)</t>
  </si>
  <si>
    <t>Фуражни култури</t>
  </si>
  <si>
    <t>Площ</t>
  </si>
  <si>
    <t>Показател за СПО (по вид)</t>
  </si>
  <si>
    <t>Индивидуално СПО (по вид)</t>
  </si>
  <si>
    <t>лв./дка</t>
  </si>
  <si>
    <t>лв.</t>
  </si>
  <si>
    <t>И</t>
  </si>
  <si>
    <t>Й</t>
  </si>
  <si>
    <t>К</t>
  </si>
  <si>
    <t>Л</t>
  </si>
  <si>
    <t>М</t>
  </si>
  <si>
    <t>Н</t>
  </si>
  <si>
    <t>О</t>
  </si>
  <si>
    <t>П</t>
  </si>
  <si>
    <t>Р</t>
  </si>
  <si>
    <t>С</t>
  </si>
  <si>
    <t>Т</t>
  </si>
  <si>
    <t>У</t>
  </si>
  <si>
    <t>Общо:</t>
  </si>
  <si>
    <t>Общ иконом. размер – СПО фур. к-ри за настояща стоп. година (лв.):</t>
  </si>
  <si>
    <t>Общ икономически размер – СПО фуражни култури I година (лв.):</t>
  </si>
  <si>
    <t>Общ икономически размер – СПО фуражни култури II година (лв.):</t>
  </si>
  <si>
    <t>Общ икономически размер – СПО фуражни култури III година (лв.):</t>
  </si>
  <si>
    <t>Общ икономически размер – СПО фуражни култури IV година (лв.):</t>
  </si>
  <si>
    <t>Общ икономически размер – СПО фуражни култури V година (лв.):</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</si>
  <si>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</si>
  <si>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(*)Попълва се в случай, че кандидатът отглежда една или повече фуражни култури (царевица за силаж, фий, фуражни зеленчуци, люцерна, естествени ливади, други фуражни култури).</t>
  </si>
  <si>
    <t>Таблица 11.2. Преживни животни, коне и други еднокопитни (*)</t>
  </si>
  <si>
    <r>
      <t>Брой/ m</t>
    </r>
    <r>
      <rPr>
        <b/>
        <i/>
        <vertAlign val="superscript"/>
        <sz val="10"/>
        <rFont val="Times New Roman"/>
        <family val="1"/>
        <charset val="204"/>
      </rPr>
      <t>2</t>
    </r>
  </si>
  <si>
    <r>
      <t>Показател за СПО</t>
    </r>
    <r>
      <rPr>
        <i/>
        <sz val="10"/>
        <rFont val="Times New Roman"/>
        <family val="1"/>
        <charset val="204"/>
      </rPr>
      <t xml:space="preserve"> (по вид)</t>
    </r>
  </si>
  <si>
    <r>
      <t>бр., м</t>
    </r>
    <r>
      <rPr>
        <i/>
        <vertAlign val="superscript"/>
        <sz val="10"/>
        <rFont val="Times New Roman"/>
        <family val="1"/>
        <charset val="204"/>
      </rPr>
      <t>2</t>
    </r>
  </si>
  <si>
    <r>
      <t>лв./бр.,м</t>
    </r>
    <r>
      <rPr>
        <i/>
        <vertAlign val="superscript"/>
        <sz val="10"/>
        <rFont val="Times New Roman"/>
        <family val="1"/>
        <charset val="204"/>
      </rPr>
      <t>2</t>
    </r>
  </si>
  <si>
    <t>Общ иконом. размер – СПО преж. жив. за настояща стоп. година (лв.):</t>
  </si>
  <si>
    <t>Общ икономически размер – СПО преживни животни I година (лв.):</t>
  </si>
  <si>
    <t>Общ икономически размер – СПО преживни животни II година (лв.):</t>
  </si>
  <si>
    <t>Общ икономически размер – СПО преживни животни III година (лв.):</t>
  </si>
  <si>
    <t>Общ икономически размер – СПО преживни животни IV година (лв.):</t>
  </si>
  <si>
    <t>Общ икономически размер – СПО преживни животни V година (лв.):</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</si>
  <si>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целия пет годишен период.</t>
  </si>
  <si>
    <t>(*)Попълва се в случай, че кандидатът отглежда фуражни култури и един или повече видове от следните животни: телета и малачета до 1 г.; говеда и биволи над 1 г. за угояване; говеда и биволи над 1 г. за разплод и бременни юници; млечни крави и биволици; крави от месодайни породи; овце млечни и овце месодайни; други овце; кози майки; други кози; коне и други еднокопитни.</t>
  </si>
  <si>
    <t>Таблица 11.3. Фуражен баланс(*)</t>
  </si>
  <si>
    <t>Данин за СПО</t>
  </si>
  <si>
    <t>Настояща година стопанска..../....
(лв.)</t>
  </si>
  <si>
    <t>I година стопанска ..../....
(лв.)</t>
  </si>
  <si>
    <t>II година стопанска ..../....
(лв.)</t>
  </si>
  <si>
    <t>III година стопанска ..../....
(лв.)</t>
  </si>
  <si>
    <t>IV година стопанска ..../....
(лв.)</t>
  </si>
  <si>
    <t>V година стопанска ..../....
(лв.)</t>
  </si>
  <si>
    <t>СПО фуражни култури (данните по години от ред „Общо“ на табл. 11.1)</t>
  </si>
  <si>
    <t>СПО преживни животни (данните по години от ред „Общо“ на табл. 11.2)</t>
  </si>
  <si>
    <t>Фуражен баланс
(ред А - ред Б)</t>
  </si>
  <si>
    <t>Данните се попълват за целия пет годишен период.</t>
  </si>
  <si>
    <t>(*)Попълва се в случай, че кандидатът отглежда фуражни култури.</t>
  </si>
  <si>
    <t>Таблица 12. Определяне на икономическия размер на стопанството</t>
  </si>
  <si>
    <t>*Не се включват фуражните култури, описани в Таблица 11.1</t>
  </si>
  <si>
    <t>Площ/ бр.</t>
  </si>
  <si>
    <r>
      <t xml:space="preserve">Показател за СПО
</t>
    </r>
    <r>
      <rPr>
        <i/>
        <sz val="10"/>
        <rFont val="Times New Roman"/>
        <family val="1"/>
        <charset val="204"/>
      </rPr>
      <t>(по вид)</t>
    </r>
  </si>
  <si>
    <t>Индивидуално СПО
(по вид)</t>
  </si>
  <si>
    <t>Основна култура/ Животни</t>
  </si>
  <si>
    <r>
      <t>бр., дка., м</t>
    </r>
    <r>
      <rPr>
        <i/>
        <vertAlign val="superscript"/>
        <sz val="10"/>
        <rFont val="Times New Roman"/>
        <family val="1"/>
        <charset val="204"/>
      </rPr>
      <t>2</t>
    </r>
  </si>
  <si>
    <r>
      <t>лв./бр.,дка., м</t>
    </r>
    <r>
      <rPr>
        <i/>
        <vertAlign val="superscript"/>
        <sz val="10"/>
        <rFont val="Times New Roman"/>
        <family val="1"/>
        <charset val="204"/>
      </rPr>
      <t>2</t>
    </r>
  </si>
  <si>
    <r>
      <t>лв./бр., дка., м</t>
    </r>
    <r>
      <rPr>
        <i/>
        <vertAlign val="superscript"/>
        <sz val="10"/>
        <rFont val="Times New Roman"/>
        <family val="1"/>
        <charset val="204"/>
      </rPr>
      <t>2</t>
    </r>
  </si>
  <si>
    <t>Икономически размер, измерен в СПО за настояща стоп. година (лв.):</t>
  </si>
  <si>
    <t>Икономически размер – I година (лв.):</t>
  </si>
  <si>
    <t>Икономически размер – II година (лв.):</t>
  </si>
  <si>
    <t>Икономически размер – III година (лв.):</t>
  </si>
  <si>
    <t>Икономически размер – IV година (лв.):</t>
  </si>
  <si>
    <t>Икономически размер – V година (лв.):</t>
  </si>
  <si>
    <t>Фуражен баланс, настояща година(*)
/ред В от таблица 11.3/
(лв.):</t>
  </si>
  <si>
    <t>Фуражен баланс, I година(*)
/ред В от таблица 11.3/</t>
  </si>
  <si>
    <t>Фуражен баланс, II година(*)
/ред В от таблица 11.3/</t>
  </si>
  <si>
    <t>Фуражен баланс, III година(*)
/ред В от таблица 11.3/</t>
  </si>
  <si>
    <t>Фуражен баланс, IV година(*)
/ред В от таблица 11.3/</t>
  </si>
  <si>
    <t>Фуражен баланс, V година(*)
/ред В от таблица 11.3/</t>
  </si>
  <si>
    <t>ОБЩ ИКОНОМИЧЕСКИ РАЗМЕР, ИЗМЕРЕН В СПО (лв.):
(ред А + ред Б)**</t>
  </si>
  <si>
    <t>ОБЩ ИКОНОМИЧЕСКИ РАЗМЕР, ИЗМЕРЕН В СПО - I година</t>
  </si>
  <si>
    <t>ОБЩ ИКОНОМИЧЕСКИ РАЗМЕР, ИЗМЕРЕН В СПО - II година</t>
  </si>
  <si>
    <t>ОБЩ ИКОНОМИЧЕСКИ РАЗМЕР, ИЗМЕРЕН В СПО - III година</t>
  </si>
  <si>
    <t>ОБЩ ИКОНОМИЧЕСКИ РАЗМЕР, ИЗМЕРЕН В СПО - IV година</t>
  </si>
  <si>
    <t>ОБЩ ИКОНОМИЧЕСКИ РАЗМЕР, ИЗМЕРЕН В СПО - V година</t>
  </si>
  <si>
    <r>
      <t>Площта на отглежданите гъби, както и отглежданите калифорнийски червеи и охлюви се отбелязва в м</t>
    </r>
    <r>
      <rPr>
        <vertAlign val="superscript"/>
        <sz val="12"/>
        <rFont val="Times New Roman"/>
        <family val="1"/>
        <charset val="204"/>
      </rPr>
      <t>2</t>
    </r>
    <r>
      <rPr>
        <sz val="12"/>
        <rFont val="Times New Roman"/>
        <family val="1"/>
        <charset val="204"/>
      </rPr>
      <t>.</t>
    </r>
  </si>
  <si>
    <t>(*) Ред Б се попълва в случай, че разликата за съответната година в ред В на табл. 11.3 е положително число, т.е. е налице фуражен излишък.</t>
  </si>
  <si>
    <t>Среден списъчен брой на персонала, нает в стопанството, считано от датата на създаване на стопанството до месеца, предхождащ датата на кандидатстване (за цялото стопанство – ред „Общ”, таблица III.А.7 Работна сила, наета в земеделското стопанство)</t>
  </si>
  <si>
    <t xml:space="preserve">
Попълва се дата, която е в периода от 36 месеца, считано от датата на сключване на административния договор,  която е съобразена с агротехническите срокове на отглежданите култури в земеделското стопанство. Когато в стопанството се отглеждат едногодишни култури, срокът за подаване на искане за второ плащане трябва да бъде след извършване на засяването/засаждането на културите и най-малко един месец преди очакваното прибиране на реколтата от тях. Когато в земеделското стопанство се отглеждат различни видове едногодишни култури и техните срокове за засаждане и прибиране на реколтата са различни, срокът за подаване на искането за второ плащане се определя в съответствие с най-късния от тези срокове.
</t>
  </si>
  <si>
    <t>Среден списъчен брой на персонала, нает в стопанството, изчислен към края на месеца, предхождаш датата на подаване на искане  за второ плащане</t>
  </si>
  <si>
    <t>Във втората колона се попълва увеличеният среден списъчен брой на персонала, нает в стопанството на кандидата за периода на изпълнение на бизнес плана. Увеличеният брой се изчислява за отчетен период от една година спрямо месеца, предхождащ подаването наискането за второ плащане, и в съответствие с Методика за изчисляване на списъчния и средния списъчен брой на персонала, утвърдена от НСИ със Заповед № РД-07-21 от 31.01.2007 г. на председателя на НСИ, но без да се включва заетостта на кандидата физическо лице, собственика на капитала на кандидата ЕООД или собственика на предприятието на кандидата ЕТ.</t>
  </si>
  <si>
    <t>Планирано увеличение на средния списъчен брой на персонала за нуждте на земеделското стопанство за периода на изпълнение на бизнес плана</t>
  </si>
  <si>
    <t xml:space="preserve">Посочват се планираните инвестиции/дейности в стопанството в периода на изпълнение на бизнес плана. Независимо от заложените индикативни години за изпълнение на планираните инвестиции/дейности на земеделското стопанство, изпълнението на поне една от тях трябва да започне до девет месеца, считано от датата на сключване на административния договор. Данните се попълват за съответните години, съобразно избраната крайна дата на периода за проверка изпълнението на бизнес плана. Задължително трябва да включваинвестиция в дълготрайни материали и/или нематериални активина обща стойност не по-малко от  50 % от размера на полученото първо плащане, съгласно определението за ДМА. </t>
  </si>
  <si>
    <t>Съгласно Таблица III.Б.2:
Планиран средносписъчен брой на персонала, увеличен за реализация на проекта</t>
  </si>
  <si>
    <t>Крайно предприятие майка</t>
  </si>
  <si>
    <t>Предприятие майка</t>
  </si>
  <si>
    <t>Дъщерно предприятие</t>
  </si>
  <si>
    <t xml:space="preserve">Наименование </t>
  </si>
  <si>
    <t>ЕИК/Булстат</t>
  </si>
  <si>
    <t>Наименование</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</si>
  <si>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</si>
  <si>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4. Предприятието кандидат участва със следните предприятия в група:</t>
  </si>
  <si>
    <t>Инвестиция в сгради, машини, или съоръжения, или оборудване, или извършване на строително монтажни работи или разходи за създаване на трайни насаждения, или за закупуване на земеделска земя свързани с дейността на земеделското стопанство на стойност не по – малка от 50% от размера на полученото първо плащане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</si>
</sst>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л_в_._-;\-* #,##0.00\ _л_в_._-;_-* &quot;-&quot;??\ _л_в_._-;_-@_-"/>
    <numFmt numFmtId="165" formatCode="#,##0.0"/>
    <numFmt numFmtId="166" formatCode="0.000"/>
    <numFmt numFmtId="167" formatCode="000000000"/>
    <numFmt numFmtId="168" formatCode="00000000000"/>
    <numFmt numFmtId="169" formatCode="#,##0.00000"/>
    <numFmt numFmtId="170" formatCode="00000"/>
    <numFmt numFmtId="171" formatCode="_-* #,##0.00\ [$лв.-402]_-;\-* #,##0.00\ [$лв.-402]_-;_-* &quot;-&quot;??\ [$лв.-402]_-;_-@_-"/>
    <numFmt numFmtId="172" formatCode="_-* #,##0.00\ [$€-1]_-;\-* #,##0.00\ [$€-1]_-;_-* &quot;-&quot;??\ [$€-1]_-;_-@_-"/>
  </numFmts>
  <fonts count="45"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sz val="10"/>
      <name val="Times New Roman"/>
      <family val="1"/>
      <charset val="204"/>
    </font>
    <font>
      <sz val="10"/>
      <color indexed="64"/>
      <name val="Arial"/>
      <family val="2"/>
      <charset val="204"/>
    </font>
    <font>
      <b/>
      <sz val="10"/>
      <color indexed="64"/>
      <name val="Microsoft Sans Serif"/>
      <family val="2"/>
      <charset val="204"/>
    </font>
    <font>
      <sz val="10"/>
      <color indexed="64"/>
      <name val="Microsoft Sans Serif"/>
      <family val="2"/>
      <charset val="204"/>
    </font>
    <font>
      <i/>
      <sz val="12"/>
      <name val="Times New Roman"/>
      <family val="1"/>
      <charset val="204"/>
    </font>
    <font>
      <b/>
      <sz val="10"/>
      <name val="Times New Roman"/>
      <family val="1"/>
      <charset val="204"/>
    </font>
    <font>
      <sz val="8"/>
      <name val="Times New Roman"/>
      <family val="1"/>
      <charset val="204"/>
    </font>
    <font>
      <i/>
      <sz val="10"/>
      <name val="Times New Roman"/>
      <family val="1"/>
      <charset val="204"/>
    </font>
    <font>
      <sz val="12"/>
      <color theme="1"/>
      <name val="Times New Roman"/>
      <family val="1"/>
      <charset val="204"/>
    </font>
    <font>
      <b/>
      <sz val="12"/>
      <color theme="1"/>
      <name val="Times New Roman"/>
      <family val="1"/>
      <charset val="204"/>
    </font>
    <font>
      <b/>
      <sz val="10"/>
      <color theme="1"/>
      <name val="Times New Roman"/>
      <family val="1"/>
      <charset val="204"/>
    </font>
    <font>
      <sz val="10"/>
      <color theme="1"/>
      <name val="Times New Roman"/>
      <family val="1"/>
      <charset val="204"/>
    </font>
    <font>
      <b/>
      <i/>
      <sz val="12"/>
      <color theme="1"/>
      <name val="Times New Roman"/>
      <family val="1"/>
      <charset val="204"/>
    </font>
    <font>
      <sz val="11"/>
      <name val="Calibri"/>
      <family val="2"/>
      <charset val="204"/>
      <scheme val="minor"/>
    </font>
    <font>
      <sz val="10"/>
      <color theme="1"/>
      <name val="Microsoft Sans Serif"/>
      <family val="2"/>
      <charset val="204"/>
    </font>
    <font>
      <sz val="11"/>
      <color rgb="FFFF00FF"/>
      <name val="Calibri"/>
      <family val="2"/>
      <charset val="204"/>
      <scheme val="minor"/>
    </font>
    <font>
      <sz val="12"/>
      <color theme="1"/>
      <name val="Calibri"/>
      <family val="2"/>
      <charset val="204"/>
      <scheme val="minor"/>
    </font>
    <font>
      <b/>
      <sz val="16"/>
      <name val="Times New Roman"/>
      <family val="1"/>
      <charset val="204"/>
    </font>
    <font>
      <b/>
      <sz val="12"/>
      <name val="Times New Roman"/>
      <family val="1"/>
    </font>
    <font>
      <b/>
      <i/>
      <sz val="12"/>
      <name val="Times New Roman"/>
      <family val="1"/>
      <charset val="204"/>
    </font>
    <font>
      <sz val="36"/>
      <name val="Times New Roman"/>
      <family val="1"/>
      <charset val="204"/>
    </font>
    <font>
      <sz val="12"/>
      <name val="Calibri"/>
      <family val="2"/>
      <charset val="204"/>
    </font>
    <font>
      <b/>
      <i/>
      <sz val="12"/>
      <name val="Times New Roman"/>
      <family val="1"/>
    </font>
    <font>
      <b/>
      <i/>
      <sz val="14"/>
      <name val="Times New Roman"/>
      <family val="1"/>
      <charset val="204"/>
    </font>
    <font>
      <sz val="12"/>
      <name val="Times New Roman"/>
      <family val="1"/>
    </font>
    <font>
      <b/>
      <sz val="14"/>
      <name val="Times New Roman"/>
      <family val="1"/>
      <charset val="204"/>
    </font>
    <font>
      <i/>
      <sz val="8"/>
      <name val="Times New Roman"/>
      <family val="1"/>
      <charset val="204"/>
    </font>
    <font>
      <sz val="10"/>
      <name val="Microsoft Sans Serif"/>
      <family val="2"/>
      <charset val="204"/>
    </font>
    <font>
      <i/>
      <sz val="12"/>
      <color theme="1"/>
      <name val="Times New Roman"/>
      <family val="1"/>
      <charset val="204"/>
    </font>
    <font>
      <b/>
      <i/>
      <sz val="10"/>
      <color theme="1"/>
      <name val="Times New Roman"/>
      <family val="1"/>
      <charset val="204"/>
    </font>
    <font>
      <i/>
      <sz val="10"/>
      <color theme="1"/>
      <name val="Times New Roman"/>
      <family val="1"/>
      <charset val="204"/>
    </font>
    <font>
      <vertAlign val="superscript"/>
      <sz val="12"/>
      <name val="Times New Roman"/>
      <family val="1"/>
      <charset val="204"/>
    </font>
    <font>
      <vertAlign val="superscript"/>
      <sz val="10"/>
      <color indexed="8"/>
      <name val="Times New Roman"/>
      <family val="1"/>
      <charset val="204"/>
    </font>
    <font>
      <sz val="10"/>
      <color indexed="8"/>
      <name val="Wingdings"/>
      <charset val="2"/>
    </font>
    <font>
      <b/>
      <sz val="16"/>
      <color theme="1"/>
      <name val="Times New Roman"/>
      <family val="1"/>
      <charset val="204"/>
    </font>
    <font>
      <sz val="12"/>
      <color rgb="FF000000"/>
      <name val="Times New Roman"/>
      <family val="1"/>
      <charset val="204"/>
    </font>
    <font>
      <b/>
      <i/>
      <sz val="10"/>
      <name val="Times New Roman"/>
      <family val="1"/>
      <charset val="204"/>
    </font>
    <font>
      <sz val="12"/>
      <color rgb="FFFF0000"/>
      <name val="Times New Roman"/>
      <family val="1"/>
      <charset val="204"/>
    </font>
    <font>
      <i/>
      <sz val="10"/>
      <color indexed="8"/>
      <name val="Times New Roman"/>
      <family val="1"/>
      <charset val="204"/>
    </font>
    <font>
      <b/>
      <i/>
      <vertAlign val="superscript"/>
      <sz val="10"/>
      <name val="Times New Roman"/>
      <family val="1"/>
      <charset val="204"/>
    </font>
    <font>
      <i/>
      <vertAlign val="superscript"/>
      <sz val="10"/>
      <name val="Times New Roman"/>
      <family val="1"/>
      <charset val="204"/>
    </font>
  </fonts>
  <fills count="13">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rgb="FFFF00FF"/>
        <bgColor indexed="64"/>
      </patternFill>
    </fill>
    <fill>
      <patternFill patternType="solid">
        <fgColor rgb="FFC6D9F1"/>
        <bgColor indexed="64"/>
      </patternFill>
    </fill>
    <fill>
      <patternFill patternType="solid">
        <fgColor theme="2" tint="-9.9978637043366805E-2"/>
        <bgColor indexed="64"/>
      </patternFill>
    </fill>
    <fill>
      <patternFill patternType="solid">
        <fgColor rgb="FF00B0F0"/>
        <bgColor indexed="64"/>
      </patternFill>
    </fill>
    <fill>
      <patternFill patternType="solid">
        <fgColor indexed="43"/>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s>
  <cellStyleXfs count="6">
    <xf numFmtId="0" fontId="0" fillId="0" borderId="0"/>
    <xf numFmtId="0" fontId="5" fillId="0" borderId="0"/>
    <xf numFmtId="0" fontId="5" fillId="0" borderId="0"/>
    <xf numFmtId="0" fontId="1" fillId="0" borderId="0"/>
    <xf numFmtId="164" fontId="1" fillId="0" borderId="0" applyFont="0" applyFill="0" applyBorder="0" applyAlignment="0" applyProtection="0"/>
    <xf numFmtId="164" fontId="1" fillId="0" borderId="0" applyFont="0" applyFill="0" applyBorder="0" applyAlignment="0" applyProtection="0"/>
  </cellStyleXfs>
  <cellXfs count="522">
    <xf numFmtId="0" fontId="0" fillId="0" borderId="0" xfId="0"/>
    <xf numFmtId="0" fontId="12" fillId="0" borderId="0" xfId="0" applyFont="1"/>
    <xf numFmtId="0" fontId="12" fillId="0" borderId="1" xfId="0" applyFont="1" applyBorder="1" applyAlignment="1">
      <alignment wrapText="1"/>
    </xf>
    <xf numFmtId="0" fontId="0" fillId="0" borderId="1" xfId="0" applyBorder="1"/>
    <xf numFmtId="0" fontId="4" fillId="5" borderId="1" xfId="0" applyFont="1" applyFill="1" applyBorder="1" applyAlignment="1">
      <alignment vertical="center" wrapText="1"/>
    </xf>
    <xf numFmtId="49" fontId="6" fillId="0" borderId="0" xfId="1" applyNumberFormat="1" applyFont="1"/>
    <xf numFmtId="0" fontId="5" fillId="0" borderId="0" xfId="1"/>
    <xf numFmtId="49" fontId="7" fillId="0" borderId="0" xfId="1" applyNumberFormat="1" applyFont="1"/>
    <xf numFmtId="0" fontId="5" fillId="0" borderId="0" xfId="1" applyNumberFormat="1"/>
    <xf numFmtId="0" fontId="5" fillId="0" borderId="0" xfId="2" applyNumberFormat="1" applyFont="1" applyAlignment="1">
      <alignment horizontal="center"/>
    </xf>
    <xf numFmtId="49" fontId="5" fillId="0" borderId="0" xfId="1" applyNumberFormat="1"/>
    <xf numFmtId="0" fontId="0" fillId="0" borderId="0" xfId="0" applyAlignment="1">
      <alignment wrapText="1"/>
    </xf>
    <xf numFmtId="0" fontId="0" fillId="0" borderId="0" xfId="0" applyNumberFormat="1" applyAlignment="1">
      <alignment horizontal="center"/>
    </xf>
    <xf numFmtId="1" fontId="0" fillId="0" borderId="0" xfId="0" applyNumberFormat="1" applyAlignment="1">
      <alignment horizontal="center"/>
    </xf>
    <xf numFmtId="0" fontId="0" fillId="0" borderId="0" xfId="0" applyAlignment="1">
      <alignment vertical="top" wrapText="1"/>
    </xf>
    <xf numFmtId="0" fontId="4" fillId="5" borderId="7" xfId="0" applyFont="1" applyFill="1" applyBorder="1" applyAlignment="1">
      <alignment vertical="center"/>
    </xf>
    <xf numFmtId="0" fontId="4" fillId="0" borderId="0" xfId="0" applyFont="1"/>
    <xf numFmtId="0" fontId="4" fillId="6" borderId="0" xfId="0" applyFont="1" applyFill="1"/>
    <xf numFmtId="0" fontId="9" fillId="0" borderId="1" xfId="0" applyFont="1" applyBorder="1" applyAlignment="1">
      <alignment horizontal="center" vertical="center" wrapText="1"/>
    </xf>
    <xf numFmtId="0" fontId="10" fillId="0" borderId="1" xfId="0" applyFont="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9" fillId="6" borderId="0" xfId="0" applyFont="1" applyFill="1" applyBorder="1" applyAlignment="1">
      <alignment horizontal="center" vertical="top" wrapText="1"/>
    </xf>
    <xf numFmtId="0" fontId="4" fillId="0" borderId="0" xfId="0" applyFont="1" applyBorder="1" applyAlignment="1">
      <alignment horizontal="center"/>
    </xf>
    <xf numFmtId="0" fontId="4" fillId="0" borderId="0" xfId="0" applyFont="1" applyBorder="1" applyAlignment="1">
      <alignment horizontal="left"/>
    </xf>
    <xf numFmtId="0" fontId="4" fillId="5" borderId="7" xfId="0" applyFont="1" applyFill="1" applyBorder="1" applyAlignment="1">
      <alignment vertical="center" wrapText="1"/>
    </xf>
    <xf numFmtId="0" fontId="12" fillId="0" borderId="1" xfId="0" applyFont="1" applyBorder="1" applyAlignment="1">
      <alignment horizontal="left" wrapText="1"/>
    </xf>
    <xf numFmtId="0" fontId="6" fillId="0" borderId="0" xfId="1" applyNumberFormat="1" applyFont="1"/>
    <xf numFmtId="0" fontId="7" fillId="0" borderId="0" xfId="1" applyNumberFormat="1" applyFont="1"/>
    <xf numFmtId="0" fontId="6" fillId="0" borderId="0" xfId="2" applyNumberFormat="1" applyFont="1"/>
    <xf numFmtId="49" fontId="6" fillId="0" borderId="0" xfId="2" applyNumberFormat="1" applyFont="1"/>
    <xf numFmtId="0" fontId="5" fillId="0" borderId="0" xfId="2"/>
    <xf numFmtId="0" fontId="7" fillId="0" borderId="0" xfId="2" applyNumberFormat="1" applyFont="1"/>
    <xf numFmtId="49" fontId="7" fillId="0" borderId="0" xfId="2" applyNumberFormat="1" applyFont="1"/>
    <xf numFmtId="0" fontId="5" fillId="0" borderId="0" xfId="2" applyNumberFormat="1"/>
    <xf numFmtId="49" fontId="5" fillId="0" borderId="0" xfId="2" applyNumberFormat="1"/>
    <xf numFmtId="49" fontId="5" fillId="0" borderId="0" xfId="2" applyNumberFormat="1" applyFont="1"/>
    <xf numFmtId="49" fontId="18" fillId="0" borderId="0" xfId="0" applyNumberFormat="1" applyFont="1"/>
    <xf numFmtId="0" fontId="12" fillId="0" borderId="0" xfId="0" applyFont="1" applyProtection="1"/>
    <xf numFmtId="0" fontId="0" fillId="0" borderId="0" xfId="0" applyProtection="1"/>
    <xf numFmtId="14" fontId="0" fillId="0" borderId="0" xfId="0" applyNumberFormat="1" applyProtection="1"/>
    <xf numFmtId="0" fontId="0" fillId="0" borderId="0" xfId="0" applyFill="1" applyProtection="1"/>
    <xf numFmtId="49" fontId="0" fillId="0" borderId="0" xfId="0" applyNumberFormat="1" applyProtection="1"/>
    <xf numFmtId="165" fontId="0" fillId="0" borderId="0" xfId="0" applyNumberFormat="1" applyProtection="1"/>
    <xf numFmtId="0" fontId="19" fillId="0" borderId="0" xfId="0" applyFont="1" applyProtection="1"/>
    <xf numFmtId="0" fontId="0" fillId="7" borderId="0" xfId="0" applyFill="1" applyProtection="1"/>
    <xf numFmtId="0" fontId="0" fillId="0" borderId="0" xfId="0" applyFill="1" applyBorder="1" applyProtection="1"/>
    <xf numFmtId="0" fontId="1" fillId="0" borderId="0" xfId="0" applyNumberFormat="1" applyFont="1" applyFill="1" applyProtection="1"/>
    <xf numFmtId="14" fontId="0" fillId="0" borderId="0" xfId="0" applyNumberFormat="1" applyFill="1" applyProtection="1"/>
    <xf numFmtId="4" fontId="0" fillId="0" borderId="0" xfId="0" applyNumberFormat="1" applyFill="1" applyProtection="1"/>
    <xf numFmtId="3" fontId="0" fillId="0" borderId="0" xfId="0" applyNumberFormat="1" applyFill="1" applyProtection="1"/>
    <xf numFmtId="165" fontId="0" fillId="0" borderId="0" xfId="0" applyNumberFormat="1" applyFill="1" applyProtection="1"/>
    <xf numFmtId="0" fontId="0" fillId="0" borderId="0" xfId="0" applyNumberFormat="1" applyFill="1" applyProtection="1"/>
    <xf numFmtId="0" fontId="17" fillId="0" borderId="0" xfId="0" applyFont="1" applyFill="1" applyProtection="1"/>
    <xf numFmtId="0" fontId="0" fillId="0" borderId="1" xfId="0" applyFill="1" applyBorder="1" applyProtection="1"/>
    <xf numFmtId="0" fontId="0" fillId="0" borderId="10" xfId="0" applyFill="1" applyBorder="1" applyProtection="1"/>
    <xf numFmtId="0" fontId="17" fillId="0" borderId="1" xfId="0" applyFont="1" applyFill="1" applyBorder="1" applyProtection="1"/>
    <xf numFmtId="0" fontId="17" fillId="0" borderId="9" xfId="0" applyFont="1" applyFill="1" applyBorder="1" applyProtection="1"/>
    <xf numFmtId="0" fontId="1" fillId="0" borderId="0" xfId="0" applyNumberFormat="1" applyFont="1"/>
    <xf numFmtId="0" fontId="15" fillId="0" borderId="1" xfId="0" applyFont="1" applyBorder="1" applyAlignment="1" applyProtection="1">
      <alignment horizontal="left" vertical="center" wrapText="1"/>
      <protection locked="0"/>
    </xf>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Border="1" applyAlignment="1">
      <alignment horizontal="justify" vertical="center" wrapText="1"/>
    </xf>
    <xf numFmtId="0" fontId="3" fillId="0" borderId="1" xfId="0" applyFont="1" applyBorder="1" applyAlignment="1">
      <alignment horizontal="justify" vertical="center" wrapText="1"/>
    </xf>
    <xf numFmtId="0" fontId="28" fillId="0" borderId="1" xfId="0" applyFont="1" applyBorder="1" applyAlignment="1">
      <alignment horizontal="justify" vertical="center" wrapText="1"/>
    </xf>
    <xf numFmtId="0" fontId="9" fillId="3" borderId="1" xfId="0" applyFont="1" applyFill="1" applyBorder="1" applyAlignment="1">
      <alignment horizontal="center" vertical="center"/>
    </xf>
    <xf numFmtId="0" fontId="2" fillId="3" borderId="0" xfId="0" applyFont="1" applyFill="1" applyBorder="1" applyAlignment="1" applyProtection="1">
      <alignment horizontal="justify" vertical="center" wrapText="1"/>
    </xf>
    <xf numFmtId="0" fontId="3" fillId="3" borderId="0" xfId="0" applyFont="1" applyFill="1" applyBorder="1" applyAlignment="1" applyProtection="1">
      <alignment horizontal="justify" vertical="center" wrapText="1"/>
    </xf>
    <xf numFmtId="0" fontId="2" fillId="0" borderId="2" xfId="0" applyFont="1" applyBorder="1" applyAlignment="1" applyProtection="1">
      <alignment horizontal="justify" vertical="center" wrapText="1"/>
    </xf>
    <xf numFmtId="0" fontId="2" fillId="0" borderId="2" xfId="0" applyFont="1" applyFill="1" applyBorder="1" applyAlignment="1" applyProtection="1">
      <alignment horizontal="justify" vertical="center" wrapText="1"/>
    </xf>
    <xf numFmtId="0" fontId="3" fillId="3" borderId="5" xfId="0" applyFont="1" applyFill="1" applyBorder="1" applyAlignment="1" applyProtection="1">
      <alignment horizontal="justify" vertical="center" wrapText="1"/>
    </xf>
    <xf numFmtId="0" fontId="2" fillId="4" borderId="4" xfId="0" applyFont="1" applyFill="1" applyBorder="1" applyAlignment="1" applyProtection="1">
      <alignment horizontal="justify" vertical="center" wrapText="1"/>
    </xf>
    <xf numFmtId="0" fontId="4" fillId="2" borderId="4" xfId="0" applyFont="1" applyFill="1" applyBorder="1" applyAlignment="1">
      <alignment horizontal="justify" vertical="center"/>
    </xf>
    <xf numFmtId="0" fontId="4" fillId="2" borderId="2" xfId="0" applyFont="1" applyFill="1" applyBorder="1" applyAlignment="1">
      <alignment horizontal="justify" vertical="center"/>
    </xf>
    <xf numFmtId="0" fontId="4" fillId="2" borderId="7" xfId="0" applyFont="1" applyFill="1" applyBorder="1" applyAlignment="1">
      <alignment horizontal="justify" vertical="center"/>
    </xf>
    <xf numFmtId="0" fontId="9" fillId="3" borderId="1" xfId="0" applyFont="1" applyFill="1" applyBorder="1" applyAlignment="1">
      <alignment horizontal="justify" vertical="center"/>
    </xf>
    <xf numFmtId="0" fontId="9" fillId="3" borderId="4" xfId="0" applyFont="1" applyFill="1" applyBorder="1" applyAlignment="1" applyProtection="1">
      <alignment horizontal="justify" vertical="center" wrapText="1"/>
    </xf>
    <xf numFmtId="0" fontId="3" fillId="5" borderId="0" xfId="0" applyFont="1" applyFill="1" applyAlignment="1">
      <alignment horizontal="justify" vertical="center"/>
    </xf>
    <xf numFmtId="0" fontId="3" fillId="0" borderId="0" xfId="0" applyFont="1" applyAlignment="1">
      <alignment horizontal="justify" vertical="center"/>
    </xf>
    <xf numFmtId="0" fontId="4" fillId="0" borderId="4" xfId="0" applyFont="1" applyFill="1" applyBorder="1" applyAlignment="1" applyProtection="1">
      <alignment horizontal="justify" vertical="center" wrapText="1"/>
    </xf>
    <xf numFmtId="0" fontId="4" fillId="5" borderId="1" xfId="0" applyFont="1" applyFill="1" applyBorder="1" applyAlignment="1">
      <alignment horizontal="justify" vertical="center" wrapText="1"/>
    </xf>
    <xf numFmtId="0" fontId="4" fillId="5" borderId="7" xfId="0" applyFont="1" applyFill="1" applyBorder="1" applyAlignment="1">
      <alignment horizontal="justify" vertical="center" wrapText="1"/>
    </xf>
    <xf numFmtId="0" fontId="2" fillId="0" borderId="0" xfId="0" applyFont="1" applyAlignment="1" applyProtection="1">
      <alignment horizontal="justify" vertical="center"/>
    </xf>
    <xf numFmtId="0" fontId="2" fillId="0" borderId="0" xfId="0" applyFont="1" applyAlignment="1">
      <alignment horizontal="justify" vertical="center"/>
    </xf>
    <xf numFmtId="0" fontId="4" fillId="5" borderId="7" xfId="0" applyFont="1" applyFill="1" applyBorder="1" applyAlignment="1">
      <alignment horizontal="center" vertical="center" wrapText="1"/>
    </xf>
    <xf numFmtId="0" fontId="15" fillId="0" borderId="4" xfId="0" applyFont="1" applyBorder="1" applyAlignment="1" applyProtection="1">
      <alignment horizontal="left" vertical="center" wrapText="1"/>
      <protection locked="0"/>
    </xf>
    <xf numFmtId="0" fontId="12" fillId="8"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2" fillId="0" borderId="1" xfId="0" applyFont="1" applyBorder="1" applyAlignment="1">
      <alignment horizontal="justify" vertical="center" wrapText="1"/>
    </xf>
    <xf numFmtId="0" fontId="2" fillId="0" borderId="1" xfId="0" applyFont="1" applyBorder="1" applyAlignment="1" applyProtection="1">
      <alignment horizontal="justify" vertical="center" wrapText="1"/>
    </xf>
    <xf numFmtId="0" fontId="2" fillId="4" borderId="5" xfId="0" applyFont="1" applyFill="1" applyBorder="1" applyAlignment="1" applyProtection="1">
      <alignment horizontal="justify" vertical="center" wrapText="1"/>
    </xf>
    <xf numFmtId="0" fontId="4" fillId="4" borderId="5" xfId="0" applyFont="1" applyFill="1" applyBorder="1" applyAlignment="1" applyProtection="1">
      <alignment horizontal="justify" vertical="center" wrapText="1"/>
    </xf>
    <xf numFmtId="0" fontId="4" fillId="0" borderId="1" xfId="0" applyFont="1" applyFill="1" applyBorder="1" applyAlignment="1">
      <alignment horizontal="center" vertical="center" wrapText="1"/>
    </xf>
    <xf numFmtId="0" fontId="33" fillId="2" borderId="1" xfId="0" applyFont="1" applyFill="1" applyBorder="1" applyAlignment="1">
      <alignment vertical="center" wrapText="1"/>
    </xf>
    <xf numFmtId="0" fontId="15" fillId="2" borderId="1" xfId="0" applyFont="1" applyFill="1" applyBorder="1" applyAlignment="1">
      <alignment vertical="center" wrapText="1"/>
    </xf>
    <xf numFmtId="0" fontId="4" fillId="5" borderId="0" xfId="0" applyFont="1" applyFill="1" applyAlignment="1">
      <alignment horizontal="justify" vertical="center"/>
    </xf>
    <xf numFmtId="0" fontId="4" fillId="0" borderId="0" xfId="0" applyFont="1" applyAlignment="1">
      <alignment horizontal="justify" vertical="center"/>
    </xf>
    <xf numFmtId="0" fontId="2" fillId="5" borderId="0" xfId="0" applyFont="1" applyFill="1" applyAlignment="1">
      <alignment horizontal="justify" vertical="center"/>
    </xf>
    <xf numFmtId="0" fontId="15" fillId="2" borderId="1" xfId="0" applyFont="1" applyFill="1" applyBorder="1" applyAlignment="1">
      <alignment horizontal="center" vertical="center"/>
    </xf>
    <xf numFmtId="0" fontId="15" fillId="0" borderId="0" xfId="0" applyFont="1" applyAlignment="1">
      <alignment horizontal="center" vertical="center"/>
    </xf>
    <xf numFmtId="0" fontId="15" fillId="0" borderId="1" xfId="0" applyFont="1" applyFill="1" applyBorder="1" applyAlignment="1">
      <alignment horizontal="center" vertical="center"/>
    </xf>
    <xf numFmtId="0" fontId="15" fillId="0" borderId="0" xfId="0" applyFont="1" applyFill="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3" fillId="0" borderId="0" xfId="0" applyFont="1" applyAlignment="1">
      <alignment vertical="center"/>
    </xf>
    <xf numFmtId="0" fontId="33" fillId="0" borderId="1" xfId="0" applyFont="1" applyFill="1" applyBorder="1" applyAlignment="1">
      <alignment vertical="center" wrapText="1"/>
    </xf>
    <xf numFmtId="0" fontId="13" fillId="0" borderId="0" xfId="0" applyFont="1" applyFill="1" applyAlignment="1">
      <alignment vertical="center"/>
    </xf>
    <xf numFmtId="0" fontId="12" fillId="0" borderId="0" xfId="0" applyFont="1" applyAlignment="1">
      <alignment horizontal="left" vertical="center"/>
    </xf>
    <xf numFmtId="0" fontId="13" fillId="0" borderId="0" xfId="0" applyFont="1" applyAlignment="1">
      <alignment vertical="center" wrapText="1"/>
    </xf>
    <xf numFmtId="0" fontId="8" fillId="0" borderId="0" xfId="0" applyFont="1" applyBorder="1" applyAlignment="1">
      <alignment vertical="center" wrapText="1"/>
    </xf>
    <xf numFmtId="0" fontId="33" fillId="2" borderId="4" xfId="0" applyFont="1" applyFill="1" applyBorder="1" applyAlignment="1">
      <alignment vertical="center" wrapText="1"/>
    </xf>
    <xf numFmtId="0" fontId="32" fillId="0" borderId="0" xfId="0" applyFont="1" applyAlignment="1">
      <alignment horizontal="left" vertical="center"/>
    </xf>
    <xf numFmtId="0" fontId="32" fillId="0" borderId="0" xfId="0" applyFont="1" applyAlignment="1">
      <alignment vertical="center"/>
    </xf>
    <xf numFmtId="0" fontId="12" fillId="0" borderId="0" xfId="0" applyFont="1" applyAlignment="1">
      <alignment vertical="center"/>
    </xf>
    <xf numFmtId="0" fontId="15" fillId="0" borderId="1" xfId="0" applyFont="1" applyBorder="1" applyAlignment="1">
      <alignment vertical="center" wrapText="1"/>
    </xf>
    <xf numFmtId="0" fontId="0" fillId="2" borderId="2" xfId="0" applyFill="1" applyBorder="1" applyAlignment="1">
      <alignment vertical="center" wrapText="1"/>
    </xf>
    <xf numFmtId="0" fontId="0" fillId="2" borderId="7" xfId="0" applyFill="1" applyBorder="1" applyAlignment="1">
      <alignment vertical="center" wrapText="1"/>
    </xf>
    <xf numFmtId="0" fontId="13" fillId="0" borderId="0" xfId="0" applyFont="1" applyAlignment="1">
      <alignment horizontal="justify" vertical="center" wrapText="1"/>
    </xf>
    <xf numFmtId="0" fontId="8" fillId="0" borderId="1" xfId="0" applyFont="1" applyBorder="1" applyAlignment="1">
      <alignment horizontal="justify" vertical="center" wrapText="1"/>
    </xf>
    <xf numFmtId="16" fontId="4" fillId="3" borderId="1" xfId="0" applyNumberFormat="1" applyFont="1" applyFill="1" applyBorder="1" applyAlignment="1">
      <alignment horizontal="justify" vertical="center" wrapText="1"/>
    </xf>
    <xf numFmtId="0" fontId="38" fillId="0" borderId="0" xfId="0" applyFont="1" applyAlignment="1">
      <alignment vertical="center"/>
    </xf>
    <xf numFmtId="0" fontId="2" fillId="0" borderId="14" xfId="0" applyFont="1" applyBorder="1" applyAlignment="1">
      <alignment horizontal="justify" vertical="center" wrapText="1"/>
    </xf>
    <xf numFmtId="0" fontId="39" fillId="0" borderId="14" xfId="0" applyFont="1" applyBorder="1" applyAlignment="1">
      <alignment horizontal="justify" vertical="center" wrapText="1"/>
    </xf>
    <xf numFmtId="0" fontId="39" fillId="0" borderId="15" xfId="0" applyFont="1" applyBorder="1" applyAlignment="1">
      <alignment horizontal="justify" vertical="center" wrapText="1"/>
    </xf>
    <xf numFmtId="0" fontId="39" fillId="0" borderId="1" xfId="0" applyFont="1" applyBorder="1" applyAlignment="1">
      <alignment horizontal="justify" vertical="center" wrapText="1"/>
    </xf>
    <xf numFmtId="0" fontId="12" fillId="2" borderId="1" xfId="0" applyFont="1" applyFill="1" applyBorder="1" applyAlignment="1">
      <alignment horizontal="justify" vertical="center"/>
    </xf>
    <xf numFmtId="0" fontId="12" fillId="0" borderId="1" xfId="0" applyFont="1" applyFill="1" applyBorder="1" applyAlignment="1">
      <alignment horizontal="justify" vertical="center"/>
    </xf>
    <xf numFmtId="0" fontId="12" fillId="2" borderId="1" xfId="0" applyFont="1" applyFill="1" applyBorder="1" applyAlignment="1">
      <alignment horizontal="justify" vertical="center" wrapText="1"/>
    </xf>
    <xf numFmtId="0" fontId="16" fillId="0" borderId="1" xfId="0" applyFont="1" applyFill="1" applyBorder="1" applyAlignment="1">
      <alignment horizontal="justify" vertical="center" wrapText="1"/>
    </xf>
    <xf numFmtId="0" fontId="16" fillId="2" borderId="1" xfId="0" applyFont="1" applyFill="1" applyBorder="1" applyAlignment="1">
      <alignment horizontal="justify" vertical="center" wrapText="1"/>
    </xf>
    <xf numFmtId="0" fontId="12" fillId="0" borderId="1" xfId="0" applyFont="1" applyBorder="1" applyAlignment="1">
      <alignment horizontal="justify" vertical="center" wrapText="1"/>
    </xf>
    <xf numFmtId="0" fontId="20" fillId="2" borderId="2" xfId="0" applyFont="1" applyFill="1" applyBorder="1" applyAlignment="1">
      <alignment horizontal="justify" vertical="center" wrapText="1"/>
    </xf>
    <xf numFmtId="0" fontId="4" fillId="3" borderId="1" xfId="0" applyFont="1" applyFill="1" applyBorder="1" applyAlignment="1">
      <alignment horizontal="justify" vertical="center" wrapText="1"/>
    </xf>
    <xf numFmtId="0" fontId="2" fillId="0" borderId="1" xfId="0" applyFont="1" applyBorder="1" applyAlignment="1">
      <alignment horizontal="justify" vertical="center" wrapText="1"/>
    </xf>
    <xf numFmtId="0" fontId="2" fillId="5" borderId="0" xfId="0" applyFont="1" applyFill="1" applyBorder="1" applyAlignment="1">
      <alignment horizontal="justify" vertical="center"/>
    </xf>
    <xf numFmtId="0" fontId="2" fillId="0" borderId="0" xfId="0" applyFont="1" applyBorder="1" applyAlignment="1">
      <alignment horizontal="justify" vertical="center"/>
    </xf>
    <xf numFmtId="0" fontId="2" fillId="0" borderId="0" xfId="0" applyFont="1" applyBorder="1" applyAlignment="1" applyProtection="1">
      <alignment horizontal="justify" vertical="center" wrapText="1"/>
    </xf>
    <xf numFmtId="0" fontId="2" fillId="0" borderId="0" xfId="0" applyFont="1" applyBorder="1" applyAlignment="1" applyProtection="1">
      <alignment horizontal="justify" vertical="center"/>
    </xf>
    <xf numFmtId="0" fontId="2" fillId="0" borderId="0" xfId="0" applyFont="1" applyFill="1" applyAlignment="1" applyProtection="1">
      <alignment horizontal="justify" vertical="center"/>
    </xf>
    <xf numFmtId="0" fontId="24" fillId="0" borderId="0" xfId="0" applyFont="1" applyBorder="1" applyAlignment="1" applyProtection="1">
      <alignment horizontal="justify" vertical="center" wrapText="1"/>
    </xf>
    <xf numFmtId="0" fontId="2" fillId="0" borderId="0" xfId="0" applyFont="1" applyFill="1" applyAlignment="1">
      <alignment horizontal="justify" vertical="center"/>
    </xf>
    <xf numFmtId="3" fontId="2" fillId="2" borderId="4" xfId="0" applyNumberFormat="1" applyFont="1" applyFill="1" applyBorder="1" applyAlignment="1" applyProtection="1">
      <alignment horizontal="justify" vertical="center"/>
    </xf>
    <xf numFmtId="0" fontId="17" fillId="0" borderId="1" xfId="0" applyFont="1" applyBorder="1" applyAlignment="1">
      <alignment horizontal="justify" vertical="center"/>
    </xf>
    <xf numFmtId="0" fontId="8" fillId="2" borderId="3" xfId="0" applyFont="1" applyFill="1" applyBorder="1" applyAlignment="1" applyProtection="1">
      <alignment horizontal="justify" vertical="center" wrapText="1"/>
    </xf>
    <xf numFmtId="0" fontId="2" fillId="0" borderId="0" xfId="0" applyFont="1" applyAlignment="1" applyProtection="1">
      <alignment horizontal="center" vertical="center"/>
    </xf>
    <xf numFmtId="0" fontId="17" fillId="0" borderId="1" xfId="0" applyFont="1" applyBorder="1" applyAlignment="1">
      <alignment horizontal="center" vertical="center"/>
    </xf>
    <xf numFmtId="0" fontId="2" fillId="0" borderId="0" xfId="0" applyFont="1" applyAlignment="1">
      <alignment horizontal="center" vertical="center"/>
    </xf>
    <xf numFmtId="0" fontId="31" fillId="0" borderId="0" xfId="2" applyNumberFormat="1" applyFont="1" applyAlignment="1">
      <alignment horizontal="justify" vertical="center"/>
    </xf>
    <xf numFmtId="0" fontId="1" fillId="0" borderId="0" xfId="2" applyNumberFormat="1" applyFont="1" applyAlignment="1">
      <alignment horizontal="justify" vertical="center"/>
    </xf>
    <xf numFmtId="0" fontId="4" fillId="3" borderId="0" xfId="0" applyFont="1" applyFill="1" applyBorder="1" applyAlignment="1" applyProtection="1">
      <alignment horizontal="justify" vertical="center" wrapText="1"/>
    </xf>
    <xf numFmtId="0" fontId="13" fillId="0" borderId="2" xfId="0" applyFont="1" applyBorder="1" applyAlignment="1">
      <alignment vertical="center" wrapText="1"/>
    </xf>
    <xf numFmtId="0" fontId="32" fillId="5" borderId="2" xfId="0" applyFont="1" applyFill="1" applyBorder="1" applyAlignment="1">
      <alignment vertical="top" wrapText="1"/>
    </xf>
    <xf numFmtId="0" fontId="32" fillId="5" borderId="7" xfId="0" applyFont="1" applyFill="1" applyBorder="1" applyAlignment="1">
      <alignment vertical="top" wrapText="1"/>
    </xf>
    <xf numFmtId="0" fontId="12" fillId="9" borderId="2" xfId="0" applyFont="1" applyFill="1" applyBorder="1" applyAlignment="1">
      <alignment vertical="center" wrapText="1"/>
    </xf>
    <xf numFmtId="0" fontId="12" fillId="9" borderId="7" xfId="0" applyFont="1" applyFill="1" applyBorder="1" applyAlignment="1">
      <alignment vertical="center" wrapText="1"/>
    </xf>
    <xf numFmtId="0" fontId="2" fillId="4" borderId="2" xfId="0" applyFont="1" applyFill="1" applyBorder="1" applyAlignment="1" applyProtection="1">
      <alignment horizontal="justify" vertical="center" wrapText="1"/>
    </xf>
    <xf numFmtId="0" fontId="2"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1" xfId="0" applyFont="1" applyBorder="1" applyAlignment="1">
      <alignment horizontal="justify" vertical="center" wrapText="1"/>
    </xf>
    <xf numFmtId="0" fontId="2" fillId="4" borderId="3" xfId="0" applyFont="1" applyFill="1" applyBorder="1" applyAlignment="1" applyProtection="1">
      <alignment horizontal="justify" vertical="center" wrapText="1"/>
    </xf>
    <xf numFmtId="0" fontId="2" fillId="0" borderId="1" xfId="0" applyFont="1" applyBorder="1" applyAlignment="1">
      <alignment horizontal="justify"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4" fillId="5" borderId="0" xfId="0" applyFont="1" applyFill="1" applyBorder="1" applyAlignment="1">
      <alignment horizontal="justify" vertical="center" wrapText="1"/>
    </xf>
    <xf numFmtId="0" fontId="17" fillId="0" borderId="0" xfId="0" applyFont="1" applyBorder="1" applyAlignment="1">
      <alignment horizontal="justify" vertical="center"/>
    </xf>
    <xf numFmtId="0" fontId="2" fillId="0" borderId="1" xfId="0" applyFont="1" applyBorder="1" applyAlignment="1">
      <alignment horizontal="justify" vertical="center" wrapText="1"/>
    </xf>
    <xf numFmtId="170" fontId="0" fillId="0" borderId="0" xfId="0" applyNumberFormat="1"/>
    <xf numFmtId="0" fontId="15" fillId="0" borderId="1" xfId="0" applyFont="1" applyFill="1" applyBorder="1" applyAlignment="1">
      <alignment horizontal="left" vertical="top" wrapText="1"/>
    </xf>
    <xf numFmtId="0" fontId="4" fillId="10"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4" borderId="0" xfId="0" applyFont="1" applyFill="1"/>
    <xf numFmtId="0" fontId="11" fillId="0" borderId="1" xfId="0" applyFont="1" applyFill="1" applyBorder="1" applyAlignment="1">
      <alignment horizontal="center" vertical="top" wrapText="1"/>
    </xf>
    <xf numFmtId="0" fontId="11" fillId="0" borderId="1" xfId="0" applyFont="1" applyFill="1" applyBorder="1" applyAlignment="1">
      <alignment horizontal="left" vertical="top" wrapText="1"/>
    </xf>
    <xf numFmtId="0" fontId="34" fillId="0" borderId="1" xfId="0" applyFont="1" applyFill="1" applyBorder="1" applyAlignment="1">
      <alignment horizontal="center" vertical="top" wrapText="1"/>
    </xf>
    <xf numFmtId="0" fontId="34" fillId="0" borderId="1" xfId="0" applyFont="1" applyFill="1" applyBorder="1" applyAlignment="1">
      <alignment horizontal="left" vertical="top" wrapText="1"/>
    </xf>
    <xf numFmtId="0" fontId="4" fillId="4" borderId="1" xfId="0" applyFont="1" applyFill="1" applyBorder="1" applyAlignment="1">
      <alignment horizontal="left" vertical="center" wrapText="1"/>
    </xf>
    <xf numFmtId="0" fontId="4" fillId="0" borderId="10" xfId="0" applyFont="1" applyFill="1" applyBorder="1" applyAlignment="1">
      <alignment vertical="center" wrapText="1"/>
    </xf>
    <xf numFmtId="0" fontId="4" fillId="0" borderId="1" xfId="0" applyFont="1" applyFill="1" applyBorder="1" applyAlignment="1">
      <alignment horizontal="center" vertical="top"/>
    </xf>
    <xf numFmtId="0" fontId="4" fillId="10" borderId="1" xfId="0" applyFont="1" applyFill="1" applyBorder="1" applyAlignment="1">
      <alignment horizontal="left" vertical="top"/>
    </xf>
    <xf numFmtId="0" fontId="4" fillId="0" borderId="1" xfId="0" applyFont="1" applyFill="1" applyBorder="1" applyAlignment="1">
      <alignment vertical="top" wrapText="1"/>
    </xf>
    <xf numFmtId="0" fontId="9" fillId="0" borderId="1" xfId="0" applyFont="1" applyFill="1" applyBorder="1" applyAlignment="1">
      <alignment horizontal="center" vertical="top" wrapText="1"/>
    </xf>
    <xf numFmtId="3" fontId="4" fillId="0" borderId="1" xfId="0" applyNumberFormat="1" applyFont="1" applyFill="1" applyBorder="1" applyAlignment="1">
      <alignment horizontal="center"/>
    </xf>
    <xf numFmtId="0" fontId="4" fillId="10" borderId="1" xfId="0" applyFont="1" applyFill="1" applyBorder="1" applyAlignment="1">
      <alignment horizontal="left" vertical="top" wrapText="1" indent="1"/>
    </xf>
    <xf numFmtId="0" fontId="4" fillId="10" borderId="1" xfId="0" applyFont="1" applyFill="1" applyBorder="1" applyAlignment="1">
      <alignment horizontal="left" vertical="center" wrapText="1" indent="1"/>
    </xf>
    <xf numFmtId="0" fontId="4" fillId="10" borderId="1" xfId="0" applyFont="1" applyFill="1" applyBorder="1" applyAlignment="1">
      <alignment horizontal="justify" vertical="top" wrapText="1"/>
    </xf>
    <xf numFmtId="0" fontId="4" fillId="0" borderId="1" xfId="0" applyFont="1" applyFill="1" applyBorder="1" applyAlignment="1">
      <alignment horizontal="left" vertical="top" wrapText="1" indent="1"/>
    </xf>
    <xf numFmtId="0" fontId="4" fillId="0" borderId="1" xfId="0" applyFont="1" applyBorder="1" applyAlignment="1">
      <alignment horizontal="center"/>
    </xf>
    <xf numFmtId="0" fontId="4" fillId="0" borderId="1" xfId="0" applyFont="1" applyBorder="1" applyAlignment="1">
      <alignment horizontal="left"/>
    </xf>
    <xf numFmtId="0" fontId="4" fillId="11" borderId="5" xfId="0" applyFont="1" applyFill="1" applyBorder="1" applyAlignment="1">
      <alignment horizontal="center"/>
    </xf>
    <xf numFmtId="0" fontId="4" fillId="11" borderId="16" xfId="0" applyFont="1" applyFill="1" applyBorder="1" applyAlignment="1">
      <alignment horizontal="center"/>
    </xf>
    <xf numFmtId="0" fontId="4" fillId="11" borderId="6" xfId="0" applyFont="1" applyFill="1" applyBorder="1" applyAlignment="1">
      <alignment horizontal="center"/>
    </xf>
    <xf numFmtId="0" fontId="8" fillId="4" borderId="1" xfId="0" applyFont="1" applyFill="1" applyBorder="1" applyAlignment="1">
      <alignment horizontal="justify" vertical="center" wrapText="1"/>
    </xf>
    <xf numFmtId="0" fontId="15"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33" fillId="2" borderId="1" xfId="0" applyFont="1" applyFill="1" applyBorder="1" applyAlignment="1">
      <alignment horizontal="center" vertical="center"/>
    </xf>
    <xf numFmtId="0" fontId="40" fillId="2" borderId="1"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12" fillId="0" borderId="0" xfId="0" applyFont="1" applyAlignment="1">
      <alignment horizontal="left"/>
    </xf>
    <xf numFmtId="0" fontId="32" fillId="0" borderId="0" xfId="0" applyFont="1" applyAlignment="1">
      <alignment horizontal="left"/>
    </xf>
    <xf numFmtId="0" fontId="33" fillId="0" borderId="0" xfId="0" applyFont="1"/>
    <xf numFmtId="0" fontId="34" fillId="0" borderId="1" xfId="0" applyFont="1" applyBorder="1" applyAlignment="1">
      <alignment horizontal="center" vertical="center"/>
    </xf>
    <xf numFmtId="0" fontId="33" fillId="0" borderId="4" xfId="0" applyFont="1" applyBorder="1" applyAlignment="1">
      <alignment horizontal="center" vertical="center" wrapText="1"/>
    </xf>
    <xf numFmtId="0" fontId="34" fillId="0" borderId="0" xfId="0" applyFont="1"/>
    <xf numFmtId="0" fontId="2" fillId="0" borderId="0" xfId="0" applyFont="1"/>
    <xf numFmtId="0" fontId="33" fillId="0" borderId="0" xfId="0" applyFont="1" applyAlignment="1">
      <alignment horizontal="center" vertical="center"/>
    </xf>
    <xf numFmtId="0" fontId="40" fillId="2" borderId="1" xfId="0" applyFont="1" applyFill="1" applyBorder="1" applyAlignment="1">
      <alignment horizontal="center" vertical="center"/>
    </xf>
    <xf numFmtId="0" fontId="14" fillId="0" borderId="0" xfId="0" applyFont="1" applyAlignment="1">
      <alignment horizontal="center" vertical="center"/>
    </xf>
    <xf numFmtId="0" fontId="4" fillId="0" borderId="1" xfId="0" applyFont="1" applyBorder="1" applyAlignment="1">
      <alignment horizontal="center" vertical="center"/>
    </xf>
    <xf numFmtId="0" fontId="32" fillId="2" borderId="0" xfId="0" applyFont="1" applyFill="1"/>
    <xf numFmtId="0" fontId="32" fillId="2" borderId="0" xfId="0" applyFont="1" applyFill="1" applyAlignment="1">
      <alignment horizontal="center" vertical="center"/>
    </xf>
    <xf numFmtId="0" fontId="33" fillId="2" borderId="0" xfId="0" applyFont="1" applyFill="1" applyAlignment="1">
      <alignment horizontal="center" vertical="center"/>
    </xf>
    <xf numFmtId="4" fontId="11" fillId="12" borderId="1" xfId="0" applyNumberFormat="1" applyFont="1" applyFill="1" applyBorder="1" applyAlignment="1">
      <alignment horizontal="right" vertical="center" wrapText="1"/>
    </xf>
    <xf numFmtId="4" fontId="40" fillId="12" borderId="1" xfId="0" applyNumberFormat="1" applyFont="1" applyFill="1" applyBorder="1" applyAlignment="1">
      <alignment horizontal="right" vertical="center"/>
    </xf>
    <xf numFmtId="0" fontId="41" fillId="0" borderId="0" xfId="0" applyFont="1" applyAlignment="1">
      <alignment horizontal="left"/>
    </xf>
    <xf numFmtId="0" fontId="12" fillId="0" borderId="0" xfId="0" applyFont="1" applyAlignment="1">
      <alignment horizontal="center" vertical="center"/>
    </xf>
    <xf numFmtId="0" fontId="40" fillId="2" borderId="1" xfId="0" applyFont="1" applyFill="1" applyBorder="1" applyAlignment="1">
      <alignment vertical="center"/>
    </xf>
    <xf numFmtId="0" fontId="8" fillId="0" borderId="0" xfId="0" applyFont="1" applyBorder="1" applyAlignment="1">
      <alignment horizontal="left" wrapText="1"/>
    </xf>
    <xf numFmtId="0" fontId="2" fillId="0" borderId="1" xfId="0" applyFont="1" applyBorder="1" applyAlignment="1">
      <alignment horizontal="justify" vertical="center" wrapText="1"/>
    </xf>
    <xf numFmtId="0" fontId="2" fillId="2" borderId="1" xfId="0" applyFont="1" applyFill="1" applyBorder="1" applyAlignment="1">
      <alignment horizontal="justify" vertical="center" wrapText="1"/>
    </xf>
    <xf numFmtId="0" fontId="4" fillId="6" borderId="1" xfId="0" applyFont="1" applyFill="1" applyBorder="1" applyAlignment="1">
      <alignment horizontal="center" vertical="center" wrapText="1"/>
    </xf>
    <xf numFmtId="0" fontId="8" fillId="5" borderId="2" xfId="0" applyFont="1" applyFill="1" applyBorder="1" applyAlignment="1">
      <alignment vertical="top" wrapText="1"/>
    </xf>
    <xf numFmtId="0" fontId="2" fillId="0" borderId="1" xfId="0" applyFont="1" applyBorder="1" applyAlignment="1" applyProtection="1">
      <alignment horizontal="justify" vertical="center" wrapText="1"/>
    </xf>
    <xf numFmtId="0" fontId="2" fillId="4" borderId="1" xfId="0" applyFont="1" applyFill="1" applyBorder="1" applyAlignment="1">
      <alignment horizontal="left" vertical="center" wrapText="1"/>
    </xf>
    <xf numFmtId="0" fontId="12" fillId="6" borderId="1"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3" borderId="4" xfId="0" applyFont="1" applyFill="1" applyBorder="1" applyAlignment="1">
      <alignment horizontal="justify" vertical="center" wrapText="1"/>
    </xf>
    <xf numFmtId="0" fontId="2" fillId="3" borderId="2" xfId="0" applyFont="1" applyFill="1" applyBorder="1" applyAlignment="1">
      <alignment horizontal="justify" vertical="center" wrapText="1"/>
    </xf>
    <xf numFmtId="0" fontId="2" fillId="3" borderId="7" xfId="0" applyFont="1" applyFill="1" applyBorder="1" applyAlignment="1">
      <alignment horizontal="justify" vertical="center" wrapText="1"/>
    </xf>
    <xf numFmtId="0" fontId="4" fillId="6" borderId="1" xfId="0" applyFont="1" applyFill="1" applyBorder="1" applyAlignment="1">
      <alignment horizontal="center" vertical="center" wrapText="1"/>
    </xf>
    <xf numFmtId="0" fontId="4" fillId="6" borderId="1" xfId="0" applyFont="1" applyFill="1" applyBorder="1" applyAlignment="1">
      <alignment horizontal="center" vertical="center"/>
    </xf>
    <xf numFmtId="14" fontId="4" fillId="6" borderId="1" xfId="0" applyNumberFormat="1" applyFont="1" applyFill="1" applyBorder="1" applyAlignment="1">
      <alignment horizontal="center" vertical="center"/>
    </xf>
    <xf numFmtId="14" fontId="4" fillId="0" borderId="1" xfId="0" applyNumberFormat="1" applyFont="1" applyBorder="1" applyAlignment="1">
      <alignment horizontal="center" vertical="center"/>
    </xf>
    <xf numFmtId="0" fontId="3" fillId="2" borderId="1" xfId="0" applyFont="1" applyFill="1" applyBorder="1" applyAlignment="1">
      <alignment horizontal="justify" vertical="center" wrapText="1"/>
    </xf>
    <xf numFmtId="0" fontId="4" fillId="2" borderId="5"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6" borderId="4" xfId="0" applyFont="1" applyFill="1" applyBorder="1" applyAlignment="1" applyProtection="1">
      <alignment horizontal="center" vertical="center" wrapText="1"/>
      <protection locked="0"/>
    </xf>
    <xf numFmtId="0" fontId="4" fillId="6" borderId="2" xfId="0" applyFont="1" applyFill="1" applyBorder="1" applyAlignment="1" applyProtection="1">
      <alignment horizontal="center" vertical="center" wrapText="1"/>
      <protection locked="0"/>
    </xf>
    <xf numFmtId="0" fontId="4" fillId="6" borderId="7" xfId="0" applyFont="1" applyFill="1" applyBorder="1" applyAlignment="1" applyProtection="1">
      <alignment horizontal="center" vertical="center" wrapText="1"/>
      <protection locked="0"/>
    </xf>
    <xf numFmtId="0" fontId="2" fillId="3" borderId="1"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72" fontId="2" fillId="6" borderId="4" xfId="0" applyNumberFormat="1" applyFont="1" applyFill="1" applyBorder="1" applyAlignment="1" applyProtection="1">
      <alignment horizontal="center" vertical="center" wrapText="1"/>
      <protection locked="0"/>
    </xf>
    <xf numFmtId="172" fontId="2" fillId="6" borderId="2" xfId="0" applyNumberFormat="1" applyFont="1" applyFill="1" applyBorder="1" applyAlignment="1" applyProtection="1">
      <alignment horizontal="center" vertical="center" wrapText="1"/>
      <protection locked="0"/>
    </xf>
    <xf numFmtId="172" fontId="2" fillId="6" borderId="7" xfId="0" applyNumberFormat="1" applyFont="1" applyFill="1" applyBorder="1" applyAlignment="1" applyProtection="1">
      <alignment horizontal="center" vertical="center" wrapText="1"/>
      <protection locked="0"/>
    </xf>
    <xf numFmtId="0" fontId="3" fillId="3"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34" fillId="2" borderId="4"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2" borderId="7"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9" fillId="3" borderId="4"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9" fillId="3" borderId="7" xfId="0" applyFont="1" applyFill="1" applyBorder="1" applyAlignment="1">
      <alignment horizontal="justify" vertical="center" wrapText="1"/>
    </xf>
    <xf numFmtId="0" fontId="9" fillId="3" borderId="1"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2" fillId="2" borderId="4"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33" fillId="2" borderId="1" xfId="0" applyFont="1" applyFill="1" applyBorder="1" applyAlignment="1">
      <alignment horizontal="center" vertical="center"/>
    </xf>
    <xf numFmtId="0" fontId="40" fillId="2" borderId="1"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3" fillId="2" borderId="3"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12"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15" fillId="0" borderId="4"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7"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7" xfId="0" applyFont="1" applyFill="1" applyBorder="1" applyAlignment="1">
      <alignment horizontal="center" vertical="center"/>
    </xf>
    <xf numFmtId="0" fontId="15" fillId="0" borderId="1"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166" fontId="9" fillId="2" borderId="1" xfId="0" applyNumberFormat="1" applyFont="1" applyFill="1" applyBorder="1" applyAlignment="1" applyProtection="1">
      <alignment horizontal="center" vertical="center" wrapText="1"/>
      <protection locked="0"/>
    </xf>
    <xf numFmtId="0" fontId="3" fillId="2" borderId="1" xfId="0" applyFont="1" applyFill="1" applyBorder="1" applyAlignment="1">
      <alignment horizontal="right" vertical="center" wrapText="1"/>
    </xf>
    <xf numFmtId="0" fontId="4"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66" fontId="9" fillId="6" borderId="4" xfId="0" applyNumberFormat="1" applyFont="1" applyFill="1" applyBorder="1" applyAlignment="1" applyProtection="1">
      <alignment horizontal="center" vertical="center" wrapText="1"/>
      <protection locked="0"/>
    </xf>
    <xf numFmtId="166" fontId="9" fillId="6" borderId="2" xfId="0" applyNumberFormat="1" applyFont="1" applyFill="1" applyBorder="1" applyAlignment="1" applyProtection="1">
      <alignment horizontal="center" vertical="center" wrapText="1"/>
      <protection locked="0"/>
    </xf>
    <xf numFmtId="166" fontId="9" fillId="6" borderId="7"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166" fontId="9"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lignment horizontal="center" vertical="center" wrapText="1"/>
    </xf>
    <xf numFmtId="0" fontId="21" fillId="3" borderId="1" xfId="0" applyFont="1" applyFill="1" applyBorder="1" applyAlignment="1" applyProtection="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 xfId="0" applyFont="1" applyFill="1" applyBorder="1" applyAlignment="1" applyProtection="1">
      <alignment horizontal="center" vertical="center" wrapText="1"/>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9" fillId="0" borderId="1" xfId="0" applyFont="1" applyBorder="1" applyAlignment="1" applyProtection="1">
      <alignment horizontal="justify" vertical="center" wrapText="1"/>
      <protection locked="0"/>
    </xf>
    <xf numFmtId="0" fontId="22" fillId="2" borderId="1" xfId="0" applyFont="1" applyFill="1" applyBorder="1" applyAlignment="1">
      <alignment horizontal="justify" vertical="center" wrapText="1"/>
    </xf>
    <xf numFmtId="167" fontId="3" fillId="0" borderId="1" xfId="0" applyNumberFormat="1" applyFont="1" applyFill="1" applyBorder="1" applyAlignment="1">
      <alignment horizontal="center" vertical="center" wrapText="1"/>
    </xf>
    <xf numFmtId="0" fontId="22" fillId="3" borderId="1" xfId="0" applyFont="1" applyFill="1" applyBorder="1" applyAlignment="1">
      <alignment horizontal="justify" vertical="center" wrapText="1"/>
    </xf>
    <xf numFmtId="168" fontId="3" fillId="0" borderId="1" xfId="0" applyNumberFormat="1" applyFont="1" applyFill="1" applyBorder="1" applyAlignment="1" applyProtection="1">
      <alignment horizontal="center" vertical="center" wrapText="1"/>
      <protection locked="0"/>
    </xf>
    <xf numFmtId="168" fontId="3" fillId="0" borderId="4" xfId="0" applyNumberFormat="1" applyFont="1" applyFill="1" applyBorder="1" applyAlignment="1" applyProtection="1">
      <alignment horizontal="center" vertical="center" wrapText="1"/>
      <protection locked="0"/>
    </xf>
    <xf numFmtId="0" fontId="22" fillId="2" borderId="4"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7" xfId="0" applyFont="1" applyFill="1" applyBorder="1" applyAlignment="1">
      <alignment horizontal="left" vertical="center" wrapText="1"/>
    </xf>
    <xf numFmtId="168" fontId="3" fillId="0" borderId="2" xfId="0" applyNumberFormat="1" applyFont="1" applyFill="1" applyBorder="1" applyAlignment="1" applyProtection="1">
      <alignment horizontal="center" vertical="center" wrapText="1"/>
      <protection locked="0"/>
    </xf>
    <xf numFmtId="0" fontId="2" fillId="3" borderId="16"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3" fillId="6"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justify" vertical="center" wrapText="1"/>
      <protection locked="0"/>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6" borderId="4" xfId="0" applyFont="1" applyFill="1" applyBorder="1" applyAlignment="1" applyProtection="1">
      <alignment horizontal="center" vertical="center" wrapText="1"/>
      <protection locked="0"/>
    </xf>
    <xf numFmtId="0" fontId="3" fillId="6" borderId="2"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xf>
    <xf numFmtId="0" fontId="23" fillId="2" borderId="1" xfId="0" applyFont="1" applyFill="1" applyBorder="1" applyAlignment="1" applyProtection="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3" borderId="4" xfId="0" applyFont="1" applyFill="1" applyBorder="1" applyAlignment="1">
      <alignment horizontal="justify" vertical="center" wrapText="1"/>
    </xf>
    <xf numFmtId="0" fontId="4" fillId="3" borderId="2" xfId="0" applyFont="1" applyFill="1" applyBorder="1" applyAlignment="1">
      <alignment horizontal="justify" vertical="center" wrapText="1"/>
    </xf>
    <xf numFmtId="0" fontId="4" fillId="3" borderId="7" xfId="0" applyFont="1" applyFill="1" applyBorder="1" applyAlignment="1">
      <alignment horizontal="justify" vertical="center" wrapText="1"/>
    </xf>
    <xf numFmtId="0" fontId="9" fillId="0" borderId="1" xfId="0" applyFont="1" applyFill="1" applyBorder="1" applyAlignment="1" applyProtection="1">
      <alignment horizontal="center" vertical="center" wrapText="1"/>
      <protection locked="0"/>
    </xf>
    <xf numFmtId="0" fontId="9" fillId="3" borderId="1" xfId="0" applyFont="1" applyFill="1" applyBorder="1" applyAlignment="1">
      <alignment horizontal="justify" vertical="center" wrapText="1"/>
    </xf>
    <xf numFmtId="0" fontId="27" fillId="3" borderId="4" xfId="0" applyFont="1" applyFill="1" applyBorder="1" applyAlignment="1">
      <alignment horizontal="justify" vertical="center" wrapText="1"/>
    </xf>
    <xf numFmtId="0" fontId="27" fillId="3" borderId="2" xfId="0" applyFont="1" applyFill="1" applyBorder="1" applyAlignment="1">
      <alignment horizontal="justify" vertical="center" wrapText="1"/>
    </xf>
    <xf numFmtId="0" fontId="4" fillId="3" borderId="1" xfId="0" applyFont="1" applyFill="1" applyBorder="1" applyAlignment="1">
      <alignment horizontal="center" vertical="center" wrapText="1"/>
    </xf>
    <xf numFmtId="3" fontId="27" fillId="2" borderId="1" xfId="0" applyNumberFormat="1" applyFont="1" applyFill="1" applyBorder="1" applyAlignment="1" applyProtection="1">
      <alignment horizontal="center" vertical="center" wrapText="1"/>
      <protection locked="0"/>
    </xf>
    <xf numFmtId="169" fontId="29" fillId="2" borderId="1" xfId="0" applyNumberFormat="1" applyFont="1" applyFill="1" applyBorder="1" applyAlignment="1" applyProtection="1">
      <alignment horizontal="center" vertical="center" wrapText="1"/>
      <protection locked="0"/>
    </xf>
    <xf numFmtId="0" fontId="29" fillId="3" borderId="4" xfId="0" applyFont="1" applyFill="1" applyBorder="1" applyAlignment="1">
      <alignment horizontal="justify" vertical="center" wrapText="1"/>
    </xf>
    <xf numFmtId="0" fontId="29" fillId="3" borderId="2" xfId="0" applyFont="1" applyFill="1" applyBorder="1" applyAlignment="1">
      <alignment horizontal="justify" vertical="center" wrapText="1"/>
    </xf>
    <xf numFmtId="0" fontId="2" fillId="2" borderId="1" xfId="0" applyFont="1" applyFill="1" applyBorder="1" applyAlignment="1" applyProtection="1">
      <alignment horizontal="justify" vertical="center" wrapText="1"/>
    </xf>
    <xf numFmtId="0" fontId="2" fillId="2" borderId="1" xfId="0" applyFont="1" applyFill="1" applyBorder="1" applyAlignment="1" applyProtection="1">
      <alignment horizontal="justify" vertical="center"/>
    </xf>
    <xf numFmtId="0" fontId="3" fillId="2" borderId="4"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2" borderId="7" xfId="0" applyFont="1" applyFill="1" applyBorder="1" applyAlignment="1" applyProtection="1">
      <alignment horizontal="justify" vertical="center" wrapText="1"/>
    </xf>
    <xf numFmtId="0" fontId="2"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protection locked="0"/>
    </xf>
    <xf numFmtId="0" fontId="12" fillId="2" borderId="10" xfId="0" applyFont="1" applyFill="1" applyBorder="1" applyAlignment="1">
      <alignment horizontal="justify" vertical="center" wrapText="1"/>
    </xf>
    <xf numFmtId="0" fontId="12" fillId="2" borderId="13" xfId="0" applyFont="1" applyFill="1" applyBorder="1" applyAlignment="1">
      <alignment horizontal="justify" vertical="center" wrapText="1"/>
    </xf>
    <xf numFmtId="0" fontId="2" fillId="6" borderId="4"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2" borderId="4"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7" xfId="0" applyFont="1" applyFill="1" applyBorder="1" applyAlignment="1" applyProtection="1">
      <alignment horizontal="center" vertical="center" wrapText="1"/>
      <protection locked="0"/>
    </xf>
    <xf numFmtId="0" fontId="33" fillId="0"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5" fillId="2" borderId="10" xfId="0" applyFont="1" applyFill="1" applyBorder="1" applyAlignment="1">
      <alignment horizontal="center" vertical="center"/>
    </xf>
    <xf numFmtId="0" fontId="15" fillId="2" borderId="13" xfId="0" applyFont="1" applyFill="1" applyBorder="1" applyAlignment="1">
      <alignment horizontal="center" vertical="center"/>
    </xf>
    <xf numFmtId="0" fontId="4" fillId="2" borderId="1" xfId="0" applyFont="1" applyFill="1" applyBorder="1" applyAlignment="1">
      <alignment horizontal="justify" vertical="center" wrapText="1"/>
    </xf>
    <xf numFmtId="0" fontId="15"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wrapText="1"/>
    </xf>
    <xf numFmtId="0" fontId="2" fillId="0" borderId="10" xfId="0" applyFont="1" applyBorder="1" applyAlignment="1">
      <alignment horizontal="justify" vertical="center" wrapText="1"/>
    </xf>
    <xf numFmtId="0" fontId="2" fillId="0" borderId="13" xfId="0" applyFont="1" applyBorder="1" applyAlignment="1">
      <alignment horizontal="justify" vertical="center" wrapText="1"/>
    </xf>
    <xf numFmtId="0" fontId="3" fillId="2" borderId="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4" xfId="0" applyFont="1" applyFill="1" applyBorder="1" applyAlignment="1">
      <alignment horizontal="right" vertical="center" wrapText="1"/>
    </xf>
    <xf numFmtId="0" fontId="3" fillId="2" borderId="2" xfId="0" applyFont="1" applyFill="1" applyBorder="1" applyAlignment="1">
      <alignment horizontal="right" vertical="center" wrapText="1"/>
    </xf>
    <xf numFmtId="0" fontId="3" fillId="2" borderId="7" xfId="0" applyFont="1" applyFill="1" applyBorder="1" applyAlignment="1">
      <alignment horizontal="right" vertical="center" wrapText="1"/>
    </xf>
    <xf numFmtId="0" fontId="4" fillId="0" borderId="4"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0" borderId="1" xfId="0" applyFont="1" applyBorder="1" applyAlignment="1">
      <alignment horizontal="center" vertical="center"/>
    </xf>
    <xf numFmtId="0" fontId="4" fillId="6" borderId="4"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1" xfId="0" applyFont="1" applyFill="1" applyBorder="1" applyAlignment="1" applyProtection="1">
      <alignment horizontal="center" vertical="center" wrapText="1"/>
      <protection locked="0"/>
    </xf>
    <xf numFmtId="0" fontId="4" fillId="2" borderId="4"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9" fillId="2" borderId="4" xfId="0" applyFont="1" applyFill="1" applyBorder="1" applyAlignment="1">
      <alignment horizontal="right" vertical="center" wrapText="1"/>
    </xf>
    <xf numFmtId="0" fontId="9" fillId="2" borderId="2"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15" fillId="6" borderId="1" xfId="0" applyFont="1" applyFill="1" applyBorder="1" applyAlignment="1">
      <alignment horizontal="center" vertical="center" wrapText="1"/>
    </xf>
    <xf numFmtId="0" fontId="15" fillId="6" borderId="4" xfId="0" applyFont="1" applyFill="1" applyBorder="1" applyAlignment="1">
      <alignment horizontal="center" vertical="center" wrapText="1"/>
    </xf>
    <xf numFmtId="0" fontId="15" fillId="6" borderId="2" xfId="0" applyFont="1" applyFill="1" applyBorder="1" applyAlignment="1">
      <alignment horizontal="center" vertical="center" wrapText="1"/>
    </xf>
    <xf numFmtId="0" fontId="15" fillId="6" borderId="7" xfId="0" applyFont="1" applyFill="1" applyBorder="1" applyAlignment="1">
      <alignment horizontal="center" vertical="center" wrapText="1"/>
    </xf>
    <xf numFmtId="0" fontId="14" fillId="2" borderId="4" xfId="0" applyFont="1" applyFill="1" applyBorder="1" applyAlignment="1">
      <alignment horizontal="right" vertical="center" wrapText="1"/>
    </xf>
    <xf numFmtId="0" fontId="14" fillId="2" borderId="2" xfId="0" applyFont="1" applyFill="1" applyBorder="1" applyAlignment="1">
      <alignment horizontal="right" vertical="center" wrapText="1"/>
    </xf>
    <xf numFmtId="0" fontId="14" fillId="2" borderId="7" xfId="0" applyFont="1" applyFill="1" applyBorder="1" applyAlignment="1">
      <alignment horizontal="right" vertical="center" wrapText="1"/>
    </xf>
    <xf numFmtId="0" fontId="15" fillId="2" borderId="5"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12" xfId="0" applyFont="1" applyFill="1" applyBorder="1" applyAlignment="1">
      <alignment horizontal="center" vertical="center"/>
    </xf>
    <xf numFmtId="0" fontId="2" fillId="6" borderId="1" xfId="0" applyFont="1" applyFill="1" applyBorder="1" applyAlignment="1" applyProtection="1">
      <alignment horizontal="justify" vertical="center"/>
      <protection locked="0"/>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26" fillId="2" borderId="1" xfId="0" applyFont="1" applyFill="1" applyBorder="1" applyAlignment="1">
      <alignment horizontal="justify" vertical="center"/>
    </xf>
    <xf numFmtId="0" fontId="8" fillId="2" borderId="2" xfId="0" applyFont="1" applyFill="1" applyBorder="1" applyAlignment="1">
      <alignment horizontal="justify" vertical="center" wrapText="1"/>
    </xf>
    <xf numFmtId="0" fontId="26" fillId="2" borderId="1" xfId="0" applyFont="1" applyFill="1" applyBorder="1" applyAlignment="1">
      <alignment horizontal="center" vertical="center"/>
    </xf>
    <xf numFmtId="0" fontId="26" fillId="6" borderId="1" xfId="0" applyFont="1" applyFill="1" applyBorder="1" applyAlignment="1">
      <alignment horizontal="center" vertical="center"/>
    </xf>
    <xf numFmtId="0" fontId="26" fillId="0" borderId="1" xfId="0" applyFont="1" applyFill="1" applyBorder="1" applyAlignment="1">
      <alignment horizontal="center" vertical="center"/>
    </xf>
    <xf numFmtId="0" fontId="3" fillId="2" borderId="4" xfId="0" applyFont="1" applyFill="1" applyBorder="1" applyAlignment="1">
      <alignment horizontal="justify" vertical="center"/>
    </xf>
    <xf numFmtId="0" fontId="3" fillId="2" borderId="2" xfId="0" applyFont="1" applyFill="1" applyBorder="1" applyAlignment="1">
      <alignment horizontal="justify" vertical="center"/>
    </xf>
    <xf numFmtId="0" fontId="3" fillId="2" borderId="7" xfId="0" applyFont="1" applyFill="1" applyBorder="1" applyAlignment="1">
      <alignment horizontal="justify" vertical="center"/>
    </xf>
    <xf numFmtId="0" fontId="2" fillId="0" borderId="4" xfId="0" applyFont="1" applyBorder="1" applyAlignment="1" applyProtection="1">
      <alignment horizontal="justify" vertical="center"/>
      <protection locked="0"/>
    </xf>
    <xf numFmtId="0" fontId="2" fillId="0" borderId="2" xfId="0" applyFont="1" applyBorder="1" applyAlignment="1" applyProtection="1">
      <alignment horizontal="justify" vertical="center"/>
      <protection locked="0"/>
    </xf>
    <xf numFmtId="0" fontId="2" fillId="0" borderId="7" xfId="0" applyFont="1" applyBorder="1" applyAlignment="1" applyProtection="1">
      <alignment horizontal="justify" vertical="center"/>
      <protection locked="0"/>
    </xf>
    <xf numFmtId="0" fontId="11" fillId="2" borderId="1" xfId="0" applyFont="1" applyFill="1" applyBorder="1" applyAlignment="1">
      <alignment horizontal="justify" vertical="center"/>
    </xf>
    <xf numFmtId="0" fontId="2" fillId="2" borderId="1" xfId="0" applyFont="1" applyFill="1" applyBorder="1" applyAlignment="1">
      <alignment horizontal="justify" vertical="center"/>
    </xf>
    <xf numFmtId="0" fontId="2" fillId="0" borderId="1" xfId="0" applyFont="1" applyBorder="1" applyAlignment="1">
      <alignment horizontal="justify" vertical="center" wrapText="1"/>
    </xf>
    <xf numFmtId="14"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justify" vertical="center" wrapText="1"/>
      <protection locked="0"/>
    </xf>
    <xf numFmtId="0" fontId="2" fillId="6"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7" xfId="0" applyFont="1" applyFill="1" applyBorder="1" applyAlignment="1">
      <alignment horizontal="justify" vertical="center" wrapText="1"/>
    </xf>
    <xf numFmtId="171" fontId="2" fillId="6" borderId="4" xfId="0" applyNumberFormat="1" applyFont="1" applyFill="1" applyBorder="1" applyAlignment="1" applyProtection="1">
      <alignment horizontal="center" vertical="center" wrapText="1"/>
      <protection locked="0"/>
    </xf>
    <xf numFmtId="171" fontId="2" fillId="6" borderId="2" xfId="0" applyNumberFormat="1" applyFont="1" applyFill="1" applyBorder="1" applyAlignment="1" applyProtection="1">
      <alignment horizontal="center" vertical="center" wrapText="1"/>
      <protection locked="0"/>
    </xf>
    <xf numFmtId="171" fontId="2" fillId="6" borderId="7" xfId="0" applyNumberFormat="1" applyFont="1" applyFill="1" applyBorder="1" applyAlignment="1" applyProtection="1">
      <alignment horizontal="center" vertical="center" wrapText="1"/>
      <protection locked="0"/>
    </xf>
    <xf numFmtId="0" fontId="13" fillId="0" borderId="0" xfId="0" applyFont="1" applyAlignment="1">
      <alignment horizontal="left" wrapText="1"/>
    </xf>
    <xf numFmtId="0" fontId="34" fillId="0" borderId="1"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7" xfId="0" applyFont="1" applyBorder="1" applyAlignment="1">
      <alignment horizontal="center" vertical="center" wrapText="1"/>
    </xf>
    <xf numFmtId="0" fontId="32" fillId="0" borderId="0" xfId="0" applyFont="1" applyBorder="1" applyAlignment="1">
      <alignment horizontal="left" wrapText="1"/>
    </xf>
    <xf numFmtId="0" fontId="8" fillId="0" borderId="0" xfId="0" applyFont="1" applyAlignment="1">
      <alignment horizontal="left"/>
    </xf>
    <xf numFmtId="0" fontId="3" fillId="0" borderId="0" xfId="0" applyFont="1" applyAlignment="1">
      <alignment horizontal="left" wrapText="1"/>
    </xf>
    <xf numFmtId="0" fontId="2" fillId="0" borderId="0" xfId="0" applyFont="1" applyAlignment="1">
      <alignment horizontal="left"/>
    </xf>
    <xf numFmtId="166" fontId="33" fillId="12" borderId="4" xfId="0" applyNumberFormat="1" applyFont="1" applyFill="1" applyBorder="1" applyAlignment="1">
      <alignment horizontal="center" vertical="center" wrapText="1"/>
    </xf>
    <xf numFmtId="166" fontId="33" fillId="12" borderId="2" xfId="0" applyNumberFormat="1" applyFont="1" applyFill="1" applyBorder="1" applyAlignment="1">
      <alignment horizontal="center" vertical="center" wrapText="1"/>
    </xf>
    <xf numFmtId="166" fontId="33" fillId="12" borderId="7" xfId="0" applyNumberFormat="1" applyFont="1" applyFill="1" applyBorder="1" applyAlignment="1">
      <alignment horizontal="center" vertical="center" wrapText="1"/>
    </xf>
    <xf numFmtId="0" fontId="40" fillId="2" borderId="10" xfId="0" applyFont="1" applyFill="1" applyBorder="1" applyAlignment="1">
      <alignment horizontal="center" vertical="center"/>
    </xf>
    <xf numFmtId="0" fontId="40" fillId="2" borderId="13" xfId="0" applyFont="1" applyFill="1" applyBorder="1" applyAlignment="1">
      <alignment horizontal="center" vertical="center"/>
    </xf>
    <xf numFmtId="0" fontId="40" fillId="0" borderId="1" xfId="0" applyFont="1" applyFill="1" applyBorder="1" applyAlignment="1">
      <alignment horizontal="center" vertical="center" wrapText="1"/>
    </xf>
    <xf numFmtId="0" fontId="8" fillId="0" borderId="0" xfId="0" applyFont="1" applyBorder="1" applyAlignment="1">
      <alignment horizontal="left" wrapText="1"/>
    </xf>
    <xf numFmtId="0" fontId="23" fillId="2" borderId="1" xfId="0" applyFont="1" applyFill="1" applyBorder="1" applyAlignment="1">
      <alignment horizontal="center" vertical="center"/>
    </xf>
    <xf numFmtId="0" fontId="40" fillId="2" borderId="4" xfId="0" applyFont="1" applyFill="1" applyBorder="1" applyAlignment="1">
      <alignment horizontal="center" vertical="center"/>
    </xf>
    <xf numFmtId="0" fontId="40" fillId="2" borderId="2" xfId="0" applyFont="1" applyFill="1" applyBorder="1" applyAlignment="1">
      <alignment horizontal="center" vertical="center"/>
    </xf>
    <xf numFmtId="0" fontId="40" fillId="2" borderId="1" xfId="0" applyFont="1" applyFill="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40" fillId="2" borderId="5" xfId="0" applyFont="1" applyFill="1" applyBorder="1" applyAlignment="1">
      <alignment horizontal="center" vertical="center" wrapText="1"/>
    </xf>
    <xf numFmtId="0" fontId="40" fillId="2" borderId="3" xfId="0" applyFont="1" applyFill="1" applyBorder="1" applyAlignment="1">
      <alignment horizontal="center" vertical="center" wrapText="1"/>
    </xf>
    <xf numFmtId="0" fontId="40" fillId="2" borderId="11" xfId="0" applyFont="1" applyFill="1" applyBorder="1" applyAlignment="1">
      <alignment horizontal="center" vertical="center" wrapText="1"/>
    </xf>
    <xf numFmtId="0" fontId="40" fillId="2" borderId="6" xfId="0" applyFont="1" applyFill="1" applyBorder="1" applyAlignment="1">
      <alignment horizontal="center" vertical="center" wrapText="1"/>
    </xf>
    <xf numFmtId="0" fontId="40" fillId="2" borderId="8" xfId="0" applyFont="1" applyFill="1" applyBorder="1" applyAlignment="1">
      <alignment horizontal="center" vertical="center" wrapText="1"/>
    </xf>
    <xf numFmtId="0" fontId="40" fillId="2" borderId="12" xfId="0" applyFont="1" applyFill="1" applyBorder="1" applyAlignment="1">
      <alignment horizontal="center" vertical="center" wrapText="1"/>
    </xf>
    <xf numFmtId="4" fontId="40" fillId="12" borderId="1" xfId="0" applyNumberFormat="1" applyFont="1" applyFill="1" applyBorder="1" applyAlignment="1">
      <alignment horizontal="center" vertical="center" wrapText="1"/>
    </xf>
    <xf numFmtId="0" fontId="40" fillId="12" borderId="1" xfId="0" applyFont="1" applyFill="1" applyBorder="1" applyAlignment="1">
      <alignment horizontal="center" vertical="center" wrapText="1"/>
    </xf>
    <xf numFmtId="0" fontId="23" fillId="0" borderId="8" xfId="0" applyFont="1" applyBorder="1" applyAlignment="1">
      <alignment horizontal="left" wrapText="1"/>
    </xf>
    <xf numFmtId="0" fontId="40" fillId="2" borderId="4" xfId="0" applyFont="1" applyFill="1" applyBorder="1" applyAlignment="1">
      <alignment horizontal="center" vertical="center" wrapText="1"/>
    </xf>
    <xf numFmtId="0" fontId="40" fillId="2" borderId="7" xfId="0" applyFont="1" applyFill="1" applyBorder="1" applyAlignment="1">
      <alignment horizontal="center" vertical="center" wrapText="1"/>
    </xf>
    <xf numFmtId="0" fontId="4" fillId="0" borderId="1" xfId="0" applyFont="1" applyBorder="1" applyAlignment="1">
      <alignment horizontal="center" vertical="center"/>
    </xf>
    <xf numFmtId="0" fontId="11" fillId="0" borderId="1" xfId="0" applyFont="1" applyBorder="1" applyAlignment="1">
      <alignment horizontal="center" vertical="center" wrapText="1"/>
    </xf>
    <xf numFmtId="0" fontId="40" fillId="2" borderId="1" xfId="0" applyFont="1" applyFill="1" applyBorder="1" applyAlignment="1">
      <alignment horizontal="left" vertical="center" wrapText="1"/>
    </xf>
    <xf numFmtId="0" fontId="13" fillId="0" borderId="0" xfId="0" applyFont="1" applyFill="1" applyAlignment="1">
      <alignment horizontal="left" wrapText="1"/>
    </xf>
    <xf numFmtId="0" fontId="12" fillId="0" borderId="0" xfId="0" applyFont="1" applyAlignment="1">
      <alignment horizontal="left"/>
    </xf>
    <xf numFmtId="0" fontId="5" fillId="0" borderId="0" xfId="1" applyAlignment="1">
      <alignment horizontal="center"/>
    </xf>
    <xf numFmtId="0" fontId="9" fillId="11" borderId="3" xfId="0" applyFont="1" applyFill="1" applyBorder="1" applyAlignment="1">
      <alignment horizontal="center" vertical="center"/>
    </xf>
    <xf numFmtId="0" fontId="9" fillId="11" borderId="0" xfId="0" applyFont="1" applyFill="1" applyBorder="1" applyAlignment="1">
      <alignment horizontal="center" vertical="center"/>
    </xf>
    <xf numFmtId="0" fontId="9" fillId="11" borderId="8" xfId="0" applyFont="1" applyFill="1" applyBorder="1" applyAlignment="1">
      <alignment horizontal="center" vertical="center"/>
    </xf>
    <xf numFmtId="0" fontId="1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33" fillId="6" borderId="4" xfId="0" applyFont="1" applyFill="1" applyBorder="1" applyAlignment="1">
      <alignment horizontal="center" vertical="center" wrapText="1"/>
    </xf>
    <xf numFmtId="0" fontId="33" fillId="6" borderId="2" xfId="0" applyFont="1" applyFill="1" applyBorder="1" applyAlignment="1">
      <alignment horizontal="center" vertical="center" wrapText="1"/>
    </xf>
    <xf numFmtId="0" fontId="33" fillId="6" borderId="7"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3" fillId="2" borderId="4"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4"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41" fillId="6" borderId="4"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7" xfId="0" applyFont="1" applyFill="1" applyBorder="1" applyAlignment="1">
      <alignment horizontal="center" vertical="center" wrapText="1"/>
    </xf>
    <xf numFmtId="0" fontId="41" fillId="6" borderId="1" xfId="0" applyFont="1" applyFill="1" applyBorder="1" applyAlignment="1">
      <alignment horizontal="center" vertical="center" wrapText="1"/>
    </xf>
  </cellXfs>
  <cellStyles count="6">
    <cellStyle name="Comma 2" xfId="4"/>
    <cellStyle name="Comma 2 2" xfId="5"/>
    <cellStyle name="Normal" xfId="0" builtinId="0"/>
    <cellStyle name="Normal 2" xfId="1"/>
    <cellStyle name="Normal 3" xfId="2"/>
    <cellStyle name="Normal 4" xfId="3"/>
  </cellStyles>
  <dxfs count="9">
    <dxf>
      <numFmt numFmtId="170" formatCode="00000"/>
    </dxf>
    <dxf>
      <numFmt numFmtId="170" formatCode="00000"/>
    </dxf>
    <dxf>
      <font>
        <color rgb="FF9C6500"/>
      </font>
      <fill>
        <patternFill>
          <bgColor rgb="FFFFEB9C"/>
        </patternFill>
      </fill>
    </dxf>
    <dxf>
      <fill>
        <patternFill>
          <bgColor rgb="FFFF000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142875</xdr:colOff>
          <xdr:row>92</xdr:row>
          <xdr:rowOff>95250</xdr:rowOff>
        </xdr:from>
        <xdr:to>
          <xdr:col>27</xdr:col>
          <xdr:colOff>0</xdr:colOff>
          <xdr:row>92</xdr:row>
          <xdr:rowOff>361950</xdr:rowOff>
        </xdr:to>
        <xdr:sp macro="" textlink="">
          <xdr:nvSpPr>
            <xdr:cNvPr id="13327" name="Check Box 15" hidden="1">
              <a:extLst>
                <a:ext uri="{63B3BB69-23CF-44E3-9099-C40C66FF867C}">
                  <a14:compatExt spid="_x0000_s13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93</xdr:row>
          <xdr:rowOff>0</xdr:rowOff>
        </xdr:from>
        <xdr:to>
          <xdr:col>26</xdr:col>
          <xdr:colOff>304800</xdr:colOff>
          <xdr:row>93</xdr:row>
          <xdr:rowOff>266700</xdr:rowOff>
        </xdr:to>
        <xdr:sp macro="" textlink="">
          <xdr:nvSpPr>
            <xdr:cNvPr id="13328" name="Check Box 16" hidden="1">
              <a:extLst>
                <a:ext uri="{63B3BB69-23CF-44E3-9099-C40C66FF867C}">
                  <a14:compatExt spid="_x0000_s13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101</xdr:row>
          <xdr:rowOff>76200</xdr:rowOff>
        </xdr:from>
        <xdr:to>
          <xdr:col>27</xdr:col>
          <xdr:colOff>0</xdr:colOff>
          <xdr:row>101</xdr:row>
          <xdr:rowOff>352425</xdr:rowOff>
        </xdr:to>
        <xdr:sp macro="" textlink="">
          <xdr:nvSpPr>
            <xdr:cNvPr id="13329" name="Check Box 17" hidden="1">
              <a:extLst>
                <a:ext uri="{63B3BB69-23CF-44E3-9099-C40C66FF867C}">
                  <a14:compatExt spid="_x0000_s13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94</xdr:row>
          <xdr:rowOff>47625</xdr:rowOff>
        </xdr:from>
        <xdr:to>
          <xdr:col>27</xdr:col>
          <xdr:colOff>0</xdr:colOff>
          <xdr:row>94</xdr:row>
          <xdr:rowOff>323850</xdr:rowOff>
        </xdr:to>
        <xdr:sp macro="" textlink="">
          <xdr:nvSpPr>
            <xdr:cNvPr id="13331" name="Check Box 19" hidden="1">
              <a:extLst>
                <a:ext uri="{63B3BB69-23CF-44E3-9099-C40C66FF867C}">
                  <a14:compatExt spid="_x0000_s13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95</xdr:row>
          <xdr:rowOff>66675</xdr:rowOff>
        </xdr:from>
        <xdr:to>
          <xdr:col>26</xdr:col>
          <xdr:colOff>304800</xdr:colOff>
          <xdr:row>95</xdr:row>
          <xdr:rowOff>342900</xdr:rowOff>
        </xdr:to>
        <xdr:sp macro="" textlink="">
          <xdr:nvSpPr>
            <xdr:cNvPr id="13332" name="Check Box 20" hidden="1">
              <a:extLst>
                <a:ext uri="{63B3BB69-23CF-44E3-9099-C40C66FF867C}">
                  <a14:compatExt spid="_x0000_s13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96</xdr:row>
          <xdr:rowOff>0</xdr:rowOff>
        </xdr:from>
        <xdr:to>
          <xdr:col>27</xdr:col>
          <xdr:colOff>0</xdr:colOff>
          <xdr:row>96</xdr:row>
          <xdr:rowOff>314325</xdr:rowOff>
        </xdr:to>
        <xdr:sp macro="" textlink="">
          <xdr:nvSpPr>
            <xdr:cNvPr id="13333" name="Check Box 21" hidden="1">
              <a:extLst>
                <a:ext uri="{63B3BB69-23CF-44E3-9099-C40C66FF867C}">
                  <a14:compatExt spid="_x0000_s13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98</xdr:row>
          <xdr:rowOff>66675</xdr:rowOff>
        </xdr:from>
        <xdr:to>
          <xdr:col>26</xdr:col>
          <xdr:colOff>295275</xdr:colOff>
          <xdr:row>98</xdr:row>
          <xdr:rowOff>333375</xdr:rowOff>
        </xdr:to>
        <xdr:sp macro="" textlink="">
          <xdr:nvSpPr>
            <xdr:cNvPr id="13337" name="Check Box 25" hidden="1">
              <a:extLst>
                <a:ext uri="{63B3BB69-23CF-44E3-9099-C40C66FF867C}">
                  <a14:compatExt spid="_x0000_s13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99</xdr:row>
          <xdr:rowOff>76200</xdr:rowOff>
        </xdr:from>
        <xdr:to>
          <xdr:col>26</xdr:col>
          <xdr:colOff>295275</xdr:colOff>
          <xdr:row>99</xdr:row>
          <xdr:rowOff>342900</xdr:rowOff>
        </xdr:to>
        <xdr:sp macro="" textlink="">
          <xdr:nvSpPr>
            <xdr:cNvPr id="13338" name="Check Box 26" hidden="1">
              <a:extLst>
                <a:ext uri="{63B3BB69-23CF-44E3-9099-C40C66FF867C}">
                  <a14:compatExt spid="_x0000_s13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100</xdr:row>
          <xdr:rowOff>0</xdr:rowOff>
        </xdr:from>
        <xdr:to>
          <xdr:col>26</xdr:col>
          <xdr:colOff>295275</xdr:colOff>
          <xdr:row>100</xdr:row>
          <xdr:rowOff>266700</xdr:rowOff>
        </xdr:to>
        <xdr:sp macro="" textlink="">
          <xdr:nvSpPr>
            <xdr:cNvPr id="13339" name="Check Box 27" hidden="1">
              <a:extLst>
                <a:ext uri="{63B3BB69-23CF-44E3-9099-C40C66FF867C}">
                  <a14:compatExt spid="_x0000_s13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7</xdr:col>
      <xdr:colOff>123825</xdr:colOff>
      <xdr:row>2</xdr:row>
      <xdr:rowOff>145676</xdr:rowOff>
    </xdr:to>
    <xdr:pic>
      <xdr:nvPicPr>
        <xdr:cNvPr id="17"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28825" cy="5266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20</xdr:col>
      <xdr:colOff>1</xdr:colOff>
      <xdr:row>0</xdr:row>
      <xdr:rowOff>0</xdr:rowOff>
    </xdr:from>
    <xdr:to>
      <xdr:col>26</xdr:col>
      <xdr:colOff>251012</xdr:colOff>
      <xdr:row>3</xdr:row>
      <xdr:rowOff>33618</xdr:rowOff>
    </xdr:to>
    <xdr:pic>
      <xdr:nvPicPr>
        <xdr:cNvPr id="18"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79677" y="0"/>
          <a:ext cx="1864659" cy="6051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238124</xdr:colOff>
      <xdr:row>0</xdr:row>
      <xdr:rowOff>0</xdr:rowOff>
    </xdr:from>
    <xdr:to>
      <xdr:col>16</xdr:col>
      <xdr:colOff>161924</xdr:colOff>
      <xdr:row>2</xdr:row>
      <xdr:rowOff>211510</xdr:rowOff>
    </xdr:to>
    <xdr:pic>
      <xdr:nvPicPr>
        <xdr:cNvPr id="2" name="Picture 1"/>
        <xdr:cNvPicPr>
          <a:picLocks noChangeAspect="1"/>
        </xdr:cNvPicPr>
      </xdr:nvPicPr>
      <xdr:blipFill>
        <a:blip xmlns:r="http://schemas.openxmlformats.org/officeDocument/2006/relationships" r:embed="rId3"/>
        <a:stretch>
          <a:fillRect/>
        </a:stretch>
      </xdr:blipFill>
      <xdr:spPr>
        <a:xfrm>
          <a:off x="3067049" y="0"/>
          <a:ext cx="2124075" cy="6401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7;&#1090;&#1088;&#1072;&#1090;&#1077;&#1075;&#1080;&#1095;&#1077;&#1089;&#1082;&#1080;%20&#1087;&#1083;&#1072;&#1085;\II.&#1044;.1.%20-%20&#1057;&#1090;&#1072;&#1088;&#1090;&#1086;&#1074;&#1072;%20&#1087;&#1086;&#1084;&#1086;&#1097;%20-%20&#1084;&#1083;&#1072;&#1076;&#1080;\Zayavlenie-II.D.1-mladi_21.1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а информация"/>
      <sheetName val="за ИСАК"/>
      <sheetName val="разходи"/>
      <sheetName val="за ИСАК-ТДИ"/>
      <sheetName val="EKKATE"/>
      <sheetName val="група разход-код"/>
      <sheetName val="култури жив."/>
      <sheetName val="Sheet1"/>
      <sheetName val="Юр. статус"/>
      <sheetName val="Животни"/>
      <sheetName val="Култури"/>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ables/table1.xml><?xml version="1.0" encoding="utf-8"?>
<table xmlns="http://schemas.openxmlformats.org/spreadsheetml/2006/main" id="1" name="Table2" displayName="Table2" ref="A2:B5484" headerRowCount="0" totalsRowShown="0">
  <tableColumns count="2">
    <tableColumn id="1" name="Населено място, Община, Област"/>
    <tableColumn id="2" name="EKATTE_CODE" headerRowDxfId="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Worksheet____1">
    <pageSetUpPr fitToPage="1"/>
  </sheetPr>
  <dimension ref="A1:BG5757"/>
  <sheetViews>
    <sheetView showGridLines="0" tabSelected="1" view="pageBreakPreview" topLeftCell="A133" zoomScaleNormal="100" zoomScaleSheetLayoutView="100" workbookViewId="0">
      <selection activeCell="A103" sqref="A103:AA103"/>
    </sheetView>
  </sheetViews>
  <sheetFormatPr defaultColWidth="3.28515625" defaultRowHeight="15" customHeight="1" x14ac:dyDescent="0.25"/>
  <cols>
    <col min="1" max="27" width="4.7109375" style="83" customWidth="1"/>
    <col min="28" max="28" width="10.7109375" style="82" hidden="1" customWidth="1"/>
    <col min="29" max="29" width="135.85546875" style="60" customWidth="1"/>
    <col min="30" max="30" width="31.140625" style="97" hidden="1" customWidth="1"/>
    <col min="31" max="31" width="18.42578125" style="83" hidden="1" customWidth="1"/>
    <col min="32" max="39" width="3.28515625" style="83" hidden="1" customWidth="1"/>
    <col min="40" max="40" width="6.42578125" style="83" hidden="1" customWidth="1"/>
    <col min="41" max="41" width="3.28515625" style="83" hidden="1" customWidth="1"/>
    <col min="42" max="42" width="4.140625" style="83" hidden="1" customWidth="1"/>
    <col min="43" max="43" width="2.85546875" style="83" hidden="1" customWidth="1"/>
    <col min="44" max="44" width="4.5703125" style="83" hidden="1" customWidth="1"/>
    <col min="45" max="45" width="3.85546875" style="83" hidden="1" customWidth="1"/>
    <col min="46" max="46" width="4" style="83" hidden="1" customWidth="1"/>
    <col min="47" max="47" width="3.28515625" style="83" hidden="1" customWidth="1"/>
    <col min="48" max="48" width="2.5703125" style="83" hidden="1" customWidth="1"/>
    <col min="49" max="49" width="2.42578125" style="83" hidden="1" customWidth="1"/>
    <col min="50" max="50" width="3.85546875" style="83" hidden="1" customWidth="1"/>
    <col min="51" max="51" width="2.140625" style="83" hidden="1" customWidth="1"/>
    <col min="52" max="52" width="5" style="83" hidden="1" customWidth="1"/>
    <col min="53" max="16384" width="3.28515625" style="83"/>
  </cols>
  <sheetData>
    <row r="1" spans="1:53" ht="18.75" customHeight="1" x14ac:dyDescent="0.25">
      <c r="A1" s="120" t="s">
        <v>844</v>
      </c>
    </row>
    <row r="2" spans="1:53" ht="15" customHeight="1" x14ac:dyDescent="0.25">
      <c r="A2" s="120"/>
    </row>
    <row r="3" spans="1:53" ht="27.75" customHeight="1" x14ac:dyDescent="0.25">
      <c r="A3" s="120"/>
    </row>
    <row r="4" spans="1:53" ht="15.75" x14ac:dyDescent="0.25">
      <c r="A4" s="314" t="s">
        <v>0</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66"/>
    </row>
    <row r="5" spans="1:53" ht="15.75" x14ac:dyDescent="0.25">
      <c r="A5" s="314" t="s">
        <v>1</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66"/>
    </row>
    <row r="6" spans="1:53" ht="15.75" x14ac:dyDescent="0.25">
      <c r="A6" s="314" t="s">
        <v>2</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66"/>
    </row>
    <row r="7" spans="1:53" s="78" customFormat="1" ht="33" customHeight="1" x14ac:dyDescent="0.25">
      <c r="A7" s="308" t="s">
        <v>765</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67"/>
      <c r="AC7" s="61"/>
      <c r="AD7" s="77"/>
    </row>
    <row r="8" spans="1:53" s="135" customFormat="1" ht="15.75" x14ac:dyDescent="0.25">
      <c r="A8" s="320"/>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2"/>
      <c r="AB8" s="66"/>
      <c r="AC8" s="62"/>
      <c r="AD8" s="134"/>
    </row>
    <row r="9" spans="1:53" s="135" customFormat="1" ht="20.25" customHeight="1" x14ac:dyDescent="0.25">
      <c r="A9" s="315" t="s">
        <v>837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67"/>
      <c r="AC9" s="62"/>
      <c r="AD9" s="134"/>
    </row>
    <row r="10" spans="1:53" s="135" customFormat="1" ht="15.75" x14ac:dyDescent="0.25">
      <c r="A10" s="333" t="s">
        <v>915</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5"/>
      <c r="AB10" s="66"/>
      <c r="AC10" s="62"/>
      <c r="AD10" s="134"/>
    </row>
    <row r="11" spans="1:53" s="137" customFormat="1" ht="51.75" customHeight="1" x14ac:dyDescent="0.25">
      <c r="A11" s="343" t="s">
        <v>873</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66"/>
      <c r="AC11" s="136" t="s">
        <v>854</v>
      </c>
      <c r="AL11" s="138"/>
      <c r="BA11" s="139"/>
    </row>
    <row r="12" spans="1:53" s="135" customFormat="1" ht="51.75" customHeight="1" x14ac:dyDescent="0.25">
      <c r="A12" s="316" t="s">
        <v>856</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8"/>
      <c r="AB12" s="66"/>
      <c r="AC12" s="62"/>
      <c r="AD12" s="134"/>
    </row>
    <row r="13" spans="1:53" s="137" customFormat="1" ht="15.75" customHeight="1" x14ac:dyDescent="0.25">
      <c r="A13" s="319" t="s">
        <v>766</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66"/>
      <c r="AC13" s="136"/>
      <c r="AL13" s="138"/>
    </row>
    <row r="14" spans="1:53" ht="31.5" x14ac:dyDescent="0.25">
      <c r="A14" s="240" t="s">
        <v>874</v>
      </c>
      <c r="B14" s="240"/>
      <c r="C14" s="240"/>
      <c r="D14" s="240"/>
      <c r="E14" s="240"/>
      <c r="F14" s="240"/>
      <c r="G14" s="240"/>
      <c r="H14" s="240"/>
      <c r="I14" s="323"/>
      <c r="J14" s="323"/>
      <c r="K14" s="323"/>
      <c r="L14" s="323"/>
      <c r="M14" s="323"/>
      <c r="N14" s="323"/>
      <c r="O14" s="323"/>
      <c r="P14" s="323"/>
      <c r="Q14" s="323"/>
      <c r="R14" s="323"/>
      <c r="S14" s="323"/>
      <c r="T14" s="323"/>
      <c r="U14" s="323"/>
      <c r="V14" s="323"/>
      <c r="W14" s="323"/>
      <c r="X14" s="323"/>
      <c r="Y14" s="323"/>
      <c r="Z14" s="323"/>
      <c r="AA14" s="323"/>
      <c r="AB14" s="68"/>
      <c r="AC14" s="121" t="s">
        <v>781</v>
      </c>
    </row>
    <row r="15" spans="1:53" ht="31.5" customHeight="1" x14ac:dyDescent="0.25">
      <c r="A15" s="324" t="s">
        <v>875</v>
      </c>
      <c r="B15" s="324"/>
      <c r="C15" s="324"/>
      <c r="D15" s="324"/>
      <c r="E15" s="324"/>
      <c r="F15" s="324"/>
      <c r="G15" s="324"/>
      <c r="H15" s="324"/>
      <c r="I15" s="325"/>
      <c r="J15" s="325"/>
      <c r="K15" s="325"/>
      <c r="L15" s="325"/>
      <c r="M15" s="325"/>
      <c r="N15" s="325"/>
      <c r="O15" s="325"/>
      <c r="P15" s="325"/>
      <c r="Q15" s="325"/>
      <c r="R15" s="325"/>
      <c r="S15" s="325"/>
      <c r="T15" s="325"/>
      <c r="U15" s="325"/>
      <c r="V15" s="325"/>
      <c r="W15" s="325"/>
      <c r="X15" s="325"/>
      <c r="Y15" s="325"/>
      <c r="Z15" s="325"/>
      <c r="AA15" s="325"/>
      <c r="AB15" s="69"/>
      <c r="AC15" s="121" t="s">
        <v>782</v>
      </c>
    </row>
    <row r="16" spans="1:53" ht="72" customHeight="1" x14ac:dyDescent="0.25">
      <c r="A16" s="324" t="s">
        <v>876</v>
      </c>
      <c r="B16" s="324"/>
      <c r="C16" s="324"/>
      <c r="D16" s="324"/>
      <c r="E16" s="324"/>
      <c r="F16" s="324"/>
      <c r="G16" s="324"/>
      <c r="H16" s="324"/>
      <c r="I16" s="230"/>
      <c r="J16" s="231"/>
      <c r="K16" s="231"/>
      <c r="L16" s="231"/>
      <c r="M16" s="231"/>
      <c r="N16" s="231"/>
      <c r="O16" s="231"/>
      <c r="P16" s="231"/>
      <c r="Q16" s="231"/>
      <c r="R16" s="231"/>
      <c r="S16" s="231"/>
      <c r="T16" s="231"/>
      <c r="U16" s="231"/>
      <c r="V16" s="231"/>
      <c r="W16" s="231"/>
      <c r="X16" s="231"/>
      <c r="Y16" s="231"/>
      <c r="Z16" s="231"/>
      <c r="AA16" s="232"/>
      <c r="AB16" s="69"/>
      <c r="AC16" s="121" t="s">
        <v>877</v>
      </c>
    </row>
    <row r="17" spans="1:30" ht="101.25" customHeight="1" x14ac:dyDescent="0.25">
      <c r="A17" s="326" t="s">
        <v>878</v>
      </c>
      <c r="B17" s="326"/>
      <c r="C17" s="326"/>
      <c r="D17" s="326"/>
      <c r="E17" s="326"/>
      <c r="F17" s="326"/>
      <c r="G17" s="326"/>
      <c r="H17" s="326"/>
      <c r="I17" s="327"/>
      <c r="J17" s="327"/>
      <c r="K17" s="327"/>
      <c r="L17" s="327"/>
      <c r="M17" s="327"/>
      <c r="N17" s="327"/>
      <c r="O17" s="327"/>
      <c r="P17" s="327"/>
      <c r="Q17" s="327"/>
      <c r="R17" s="327"/>
      <c r="S17" s="327"/>
      <c r="T17" s="327"/>
      <c r="U17" s="327"/>
      <c r="V17" s="327"/>
      <c r="W17" s="327"/>
      <c r="X17" s="327"/>
      <c r="Y17" s="327"/>
      <c r="Z17" s="327"/>
      <c r="AA17" s="328"/>
      <c r="AB17" s="69"/>
      <c r="AC17" s="156" t="s">
        <v>879</v>
      </c>
    </row>
    <row r="18" spans="1:30" ht="31.5" customHeight="1" x14ac:dyDescent="0.25">
      <c r="A18" s="329" t="s">
        <v>880</v>
      </c>
      <c r="B18" s="330"/>
      <c r="C18" s="330"/>
      <c r="D18" s="330"/>
      <c r="E18" s="330"/>
      <c r="F18" s="330"/>
      <c r="G18" s="330"/>
      <c r="H18" s="331"/>
      <c r="I18" s="328"/>
      <c r="J18" s="332"/>
      <c r="K18" s="332"/>
      <c r="L18" s="332"/>
      <c r="M18" s="332"/>
      <c r="N18" s="332"/>
      <c r="O18" s="332"/>
      <c r="P18" s="332"/>
      <c r="Q18" s="332"/>
      <c r="R18" s="332"/>
      <c r="S18" s="332"/>
      <c r="T18" s="332"/>
      <c r="U18" s="332"/>
      <c r="V18" s="332"/>
      <c r="W18" s="332"/>
      <c r="X18" s="332"/>
      <c r="Y18" s="332"/>
      <c r="Z18" s="332"/>
      <c r="AA18" s="332"/>
      <c r="AB18" s="69"/>
      <c r="AC18" s="156" t="s">
        <v>881</v>
      </c>
    </row>
    <row r="19" spans="1:30" ht="63.75" customHeight="1" x14ac:dyDescent="0.25">
      <c r="A19" s="240" t="s">
        <v>882</v>
      </c>
      <c r="B19" s="240"/>
      <c r="C19" s="240"/>
      <c r="D19" s="240"/>
      <c r="E19" s="240"/>
      <c r="F19" s="240"/>
      <c r="G19" s="240"/>
      <c r="H19" s="240"/>
      <c r="I19" s="240"/>
      <c r="J19" s="240"/>
      <c r="K19" s="240"/>
      <c r="L19" s="240"/>
      <c r="M19" s="240"/>
      <c r="N19" s="240"/>
      <c r="O19" s="337"/>
      <c r="P19" s="337"/>
      <c r="Q19" s="337"/>
      <c r="R19" s="337"/>
      <c r="S19" s="337"/>
      <c r="T19" s="337"/>
      <c r="U19" s="337"/>
      <c r="V19" s="337"/>
      <c r="W19" s="337"/>
      <c r="X19" s="337"/>
      <c r="Y19" s="337"/>
      <c r="Z19" s="337"/>
      <c r="AA19" s="337"/>
      <c r="AB19" s="155"/>
      <c r="AC19" s="156" t="s">
        <v>26</v>
      </c>
    </row>
    <row r="20" spans="1:30" ht="34.5" customHeight="1" x14ac:dyDescent="0.25">
      <c r="A20" s="338" t="s">
        <v>883</v>
      </c>
      <c r="B20" s="339"/>
      <c r="C20" s="339"/>
      <c r="D20" s="339"/>
      <c r="E20" s="339"/>
      <c r="F20" s="339"/>
      <c r="G20" s="339"/>
      <c r="H20" s="339"/>
      <c r="I20" s="339"/>
      <c r="J20" s="339"/>
      <c r="K20" s="339"/>
      <c r="L20" s="339"/>
      <c r="M20" s="339"/>
      <c r="N20" s="340"/>
      <c r="O20" s="341"/>
      <c r="P20" s="342"/>
      <c r="Q20" s="342"/>
      <c r="R20" s="342"/>
      <c r="S20" s="342"/>
      <c r="T20" s="342"/>
      <c r="U20" s="342"/>
      <c r="V20" s="342"/>
      <c r="W20" s="342"/>
      <c r="X20" s="342"/>
      <c r="Y20" s="342"/>
      <c r="Z20" s="342"/>
      <c r="AA20" s="342"/>
      <c r="AB20" s="163"/>
      <c r="AC20" s="222" t="s">
        <v>916</v>
      </c>
    </row>
    <row r="21" spans="1:30" s="78" customFormat="1" ht="46.5" customHeight="1" x14ac:dyDescent="0.25">
      <c r="A21" s="308" t="s">
        <v>783</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9"/>
      <c r="AB21" s="70"/>
      <c r="AC21" s="88" t="s">
        <v>845</v>
      </c>
      <c r="AD21" s="77"/>
    </row>
    <row r="22" spans="1:30" ht="30.75" customHeight="1" x14ac:dyDescent="0.25">
      <c r="A22" s="233" t="s">
        <v>4</v>
      </c>
      <c r="B22" s="234"/>
      <c r="C22" s="234"/>
      <c r="D22" s="234"/>
      <c r="E22" s="234"/>
      <c r="F22" s="234"/>
      <c r="G22" s="234"/>
      <c r="H22" s="235"/>
      <c r="I22" s="230"/>
      <c r="J22" s="231"/>
      <c r="K22" s="231"/>
      <c r="L22" s="231"/>
      <c r="M22" s="231"/>
      <c r="N22" s="231"/>
      <c r="O22" s="231"/>
      <c r="P22" s="231"/>
      <c r="Q22" s="231"/>
      <c r="R22" s="231"/>
      <c r="S22" s="231"/>
      <c r="T22" s="231"/>
      <c r="U22" s="231"/>
      <c r="V22" s="231"/>
      <c r="W22" s="231"/>
      <c r="X22" s="231"/>
      <c r="Y22" s="231"/>
      <c r="Z22" s="231"/>
      <c r="AA22" s="232"/>
      <c r="AB22" s="155"/>
      <c r="AC22" s="122" t="s">
        <v>884</v>
      </c>
    </row>
    <row r="23" spans="1:30" ht="30.75" customHeight="1" x14ac:dyDescent="0.25">
      <c r="A23" s="250" t="s">
        <v>885</v>
      </c>
      <c r="B23" s="250"/>
      <c r="C23" s="250"/>
      <c r="D23" s="250"/>
      <c r="E23" s="250"/>
      <c r="F23" s="250"/>
      <c r="G23" s="250"/>
      <c r="H23" s="250"/>
      <c r="I23" s="327"/>
      <c r="J23" s="327"/>
      <c r="K23" s="327"/>
      <c r="L23" s="327"/>
      <c r="M23" s="327"/>
      <c r="N23" s="327"/>
      <c r="O23" s="327"/>
      <c r="P23" s="327"/>
      <c r="Q23" s="327"/>
      <c r="R23" s="327"/>
      <c r="S23" s="327"/>
      <c r="T23" s="327"/>
      <c r="U23" s="327"/>
      <c r="V23" s="327"/>
      <c r="W23" s="327"/>
      <c r="X23" s="327"/>
      <c r="Y23" s="327"/>
      <c r="Z23" s="327"/>
      <c r="AA23" s="328"/>
      <c r="AB23" s="71"/>
      <c r="AC23" s="123" t="s">
        <v>780</v>
      </c>
    </row>
    <row r="24" spans="1:30" s="78" customFormat="1" ht="15.75" x14ac:dyDescent="0.25">
      <c r="A24" s="308" t="s">
        <v>784</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9"/>
      <c r="AB24" s="70"/>
      <c r="AC24" s="88"/>
      <c r="AD24" s="77"/>
    </row>
    <row r="25" spans="1:30" ht="35.25" customHeight="1" x14ac:dyDescent="0.25">
      <c r="A25" s="250" t="s">
        <v>886</v>
      </c>
      <c r="B25" s="250"/>
      <c r="C25" s="250"/>
      <c r="D25" s="250"/>
      <c r="E25" s="250"/>
      <c r="F25" s="250"/>
      <c r="G25" s="250"/>
      <c r="H25" s="250"/>
      <c r="I25" s="336" t="s">
        <v>917</v>
      </c>
      <c r="J25" s="336"/>
      <c r="K25" s="336"/>
      <c r="L25" s="336"/>
      <c r="M25" s="336"/>
      <c r="N25" s="336"/>
      <c r="O25" s="336"/>
      <c r="P25" s="336"/>
      <c r="Q25" s="336"/>
      <c r="R25" s="336"/>
      <c r="S25" s="336"/>
      <c r="T25" s="336"/>
      <c r="U25" s="336"/>
      <c r="V25" s="336"/>
      <c r="W25" s="336"/>
      <c r="X25" s="336"/>
      <c r="Y25" s="336"/>
      <c r="Z25" s="336"/>
      <c r="AA25" s="336"/>
      <c r="AB25" s="66"/>
      <c r="AC25" s="162" t="s">
        <v>918</v>
      </c>
    </row>
    <row r="26" spans="1:30" ht="122.25" customHeight="1" x14ac:dyDescent="0.25">
      <c r="A26" s="250" t="s">
        <v>846</v>
      </c>
      <c r="B26" s="250"/>
      <c r="C26" s="250"/>
      <c r="D26" s="250"/>
      <c r="E26" s="250"/>
      <c r="F26" s="250"/>
      <c r="G26" s="250"/>
      <c r="H26" s="250"/>
      <c r="I26" s="443"/>
      <c r="J26" s="444"/>
      <c r="K26" s="444"/>
      <c r="L26" s="445" t="s">
        <v>6482</v>
      </c>
      <c r="M26" s="445"/>
      <c r="N26" s="445"/>
      <c r="O26" s="445"/>
      <c r="P26" s="445"/>
      <c r="Q26" s="445"/>
      <c r="R26" s="445"/>
      <c r="S26" s="445"/>
      <c r="T26" s="445"/>
      <c r="U26" s="445"/>
      <c r="V26" s="446"/>
      <c r="W26" s="446"/>
      <c r="X26" s="447" t="s">
        <v>6481</v>
      </c>
      <c r="Y26" s="447"/>
      <c r="Z26" s="447"/>
      <c r="AA26" s="447"/>
      <c r="AB26" s="66"/>
      <c r="AC26" s="223" t="s">
        <v>6634</v>
      </c>
    </row>
    <row r="27" spans="1:30" ht="35.25" customHeight="1" x14ac:dyDescent="0.25">
      <c r="A27" s="233" t="s">
        <v>6487</v>
      </c>
      <c r="B27" s="234"/>
      <c r="C27" s="234"/>
      <c r="D27" s="234"/>
      <c r="E27" s="234"/>
      <c r="F27" s="234"/>
      <c r="G27" s="234"/>
      <c r="H27" s="234"/>
      <c r="I27" s="234"/>
      <c r="J27" s="234"/>
      <c r="K27" s="234"/>
      <c r="L27" s="234"/>
      <c r="M27" s="234"/>
      <c r="N27" s="234"/>
      <c r="O27" s="235"/>
      <c r="P27" s="449"/>
      <c r="Q27" s="450"/>
      <c r="R27" s="450"/>
      <c r="S27" s="450"/>
      <c r="T27" s="450"/>
      <c r="U27" s="451"/>
      <c r="V27" s="253"/>
      <c r="W27" s="254"/>
      <c r="X27" s="254"/>
      <c r="Y27" s="254"/>
      <c r="Z27" s="254"/>
      <c r="AA27" s="255"/>
      <c r="AB27" s="66"/>
      <c r="AC27" s="162"/>
    </row>
    <row r="28" spans="1:30" ht="114" customHeight="1" x14ac:dyDescent="0.25">
      <c r="A28" s="276" t="s">
        <v>6483</v>
      </c>
      <c r="B28" s="277"/>
      <c r="C28" s="277"/>
      <c r="D28" s="277"/>
      <c r="E28" s="277"/>
      <c r="F28" s="277"/>
      <c r="G28" s="277"/>
      <c r="H28" s="277"/>
      <c r="I28" s="277"/>
      <c r="J28" s="277"/>
      <c r="K28" s="277"/>
      <c r="L28" s="277"/>
      <c r="M28" s="277"/>
      <c r="N28" s="277"/>
      <c r="O28" s="448"/>
      <c r="P28" s="449"/>
      <c r="Q28" s="450"/>
      <c r="R28" s="450"/>
      <c r="S28" s="450"/>
      <c r="T28" s="450"/>
      <c r="U28" s="451"/>
      <c r="V28" s="253"/>
      <c r="W28" s="254"/>
      <c r="X28" s="254"/>
      <c r="Y28" s="254"/>
      <c r="Z28" s="254"/>
      <c r="AA28" s="255"/>
      <c r="AB28" s="66"/>
      <c r="AC28" s="169" t="s">
        <v>6484</v>
      </c>
    </row>
    <row r="29" spans="1:30" ht="52.5" customHeight="1" x14ac:dyDescent="0.25">
      <c r="A29" s="276" t="s">
        <v>6485</v>
      </c>
      <c r="B29" s="277"/>
      <c r="C29" s="277"/>
      <c r="D29" s="277"/>
      <c r="E29" s="277"/>
      <c r="F29" s="277"/>
      <c r="G29" s="277"/>
      <c r="H29" s="277"/>
      <c r="I29" s="277"/>
      <c r="J29" s="277"/>
      <c r="K29" s="277"/>
      <c r="L29" s="277"/>
      <c r="M29" s="277"/>
      <c r="N29" s="277"/>
      <c r="O29" s="448"/>
      <c r="P29" s="449">
        <f>+ROUND(P27+P28,2)</f>
        <v>0</v>
      </c>
      <c r="Q29" s="450"/>
      <c r="R29" s="450"/>
      <c r="S29" s="450"/>
      <c r="T29" s="450"/>
      <c r="U29" s="451"/>
      <c r="V29" s="253">
        <f>+ROUND(V27+V28,2)</f>
        <v>0</v>
      </c>
      <c r="W29" s="254"/>
      <c r="X29" s="254"/>
      <c r="Y29" s="254"/>
      <c r="Z29" s="254"/>
      <c r="AA29" s="255"/>
      <c r="AB29" s="66"/>
      <c r="AC29" s="169" t="s">
        <v>6486</v>
      </c>
    </row>
    <row r="30" spans="1:30" ht="31.5" x14ac:dyDescent="0.25">
      <c r="A30" s="250" t="s">
        <v>791</v>
      </c>
      <c r="B30" s="250"/>
      <c r="C30" s="250"/>
      <c r="D30" s="250"/>
      <c r="E30" s="250"/>
      <c r="F30" s="250"/>
      <c r="G30" s="250"/>
      <c r="H30" s="250"/>
      <c r="I30" s="251"/>
      <c r="J30" s="252"/>
      <c r="K30" s="252"/>
      <c r="L30" s="252"/>
      <c r="M30" s="252"/>
      <c r="N30" s="252"/>
      <c r="O30" s="252"/>
      <c r="P30" s="252"/>
      <c r="Q30" s="252"/>
      <c r="R30" s="252"/>
      <c r="S30" s="252"/>
      <c r="T30" s="252"/>
      <c r="U30" s="252"/>
      <c r="V30" s="252"/>
      <c r="W30" s="252"/>
      <c r="X30" s="252"/>
      <c r="Y30" s="252"/>
      <c r="Z30" s="252"/>
      <c r="AA30" s="252"/>
      <c r="AB30" s="66"/>
      <c r="AC30" s="88" t="s">
        <v>792</v>
      </c>
    </row>
    <row r="31" spans="1:30" ht="115.5" customHeight="1" x14ac:dyDescent="0.25">
      <c r="A31" s="250" t="s">
        <v>6492</v>
      </c>
      <c r="B31" s="250"/>
      <c r="C31" s="250"/>
      <c r="D31" s="250"/>
      <c r="E31" s="250"/>
      <c r="F31" s="250"/>
      <c r="G31" s="250"/>
      <c r="H31" s="250"/>
      <c r="I31" s="251"/>
      <c r="J31" s="252"/>
      <c r="K31" s="252"/>
      <c r="L31" s="252"/>
      <c r="M31" s="252"/>
      <c r="N31" s="252"/>
      <c r="O31" s="252"/>
      <c r="P31" s="252"/>
      <c r="Q31" s="252"/>
      <c r="R31" s="252"/>
      <c r="S31" s="252"/>
      <c r="T31" s="252"/>
      <c r="U31" s="252"/>
      <c r="V31" s="252"/>
      <c r="W31" s="252"/>
      <c r="X31" s="252"/>
      <c r="Y31" s="252"/>
      <c r="Z31" s="252"/>
      <c r="AA31" s="252"/>
      <c r="AB31" s="66"/>
      <c r="AC31" s="390" t="s">
        <v>888</v>
      </c>
    </row>
    <row r="32" spans="1:30" ht="179.25" customHeight="1" x14ac:dyDescent="0.25">
      <c r="A32" s="250" t="s">
        <v>790</v>
      </c>
      <c r="B32" s="250"/>
      <c r="C32" s="250"/>
      <c r="D32" s="250"/>
      <c r="E32" s="250"/>
      <c r="F32" s="250"/>
      <c r="G32" s="250"/>
      <c r="H32" s="250"/>
      <c r="I32" s="251"/>
      <c r="J32" s="252"/>
      <c r="K32" s="252"/>
      <c r="L32" s="252"/>
      <c r="M32" s="252"/>
      <c r="N32" s="252"/>
      <c r="O32" s="252"/>
      <c r="P32" s="252"/>
      <c r="Q32" s="252"/>
      <c r="R32" s="252"/>
      <c r="S32" s="252"/>
      <c r="T32" s="252"/>
      <c r="U32" s="252"/>
      <c r="V32" s="252"/>
      <c r="W32" s="252"/>
      <c r="X32" s="252"/>
      <c r="Y32" s="252"/>
      <c r="Z32" s="252"/>
      <c r="AA32" s="252"/>
      <c r="AB32" s="66"/>
      <c r="AC32" s="391"/>
    </row>
    <row r="33" spans="1:30" s="78" customFormat="1" ht="32.25" customHeight="1" x14ac:dyDescent="0.25">
      <c r="A33" s="308" t="s">
        <v>855</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9"/>
      <c r="AB33" s="70"/>
      <c r="AC33" s="124"/>
      <c r="AD33" s="77"/>
    </row>
    <row r="34" spans="1:30" s="78" customFormat="1" ht="47.25" x14ac:dyDescent="0.25">
      <c r="A34" s="308" t="s">
        <v>887</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9"/>
      <c r="AB34" s="70"/>
      <c r="AC34" s="124" t="s">
        <v>889</v>
      </c>
      <c r="AD34" s="77"/>
    </row>
    <row r="35" spans="1:30" ht="39" customHeight="1" x14ac:dyDescent="0.25">
      <c r="A35" s="301" t="s">
        <v>3</v>
      </c>
      <c r="B35" s="301" t="s">
        <v>767</v>
      </c>
      <c r="C35" s="301"/>
      <c r="D35" s="301" t="s">
        <v>768</v>
      </c>
      <c r="E35" s="301"/>
      <c r="F35" s="301"/>
      <c r="G35" s="301"/>
      <c r="H35" s="312" t="s">
        <v>786</v>
      </c>
      <c r="I35" s="312"/>
      <c r="J35" s="312"/>
      <c r="K35" s="312"/>
      <c r="L35" s="312" t="s">
        <v>769</v>
      </c>
      <c r="M35" s="312"/>
      <c r="N35" s="312" t="s">
        <v>777</v>
      </c>
      <c r="O35" s="312"/>
      <c r="P35" s="312"/>
      <c r="Q35" s="312"/>
      <c r="R35" s="298" t="s">
        <v>770</v>
      </c>
      <c r="S35" s="298"/>
      <c r="T35" s="298"/>
      <c r="U35" s="298"/>
      <c r="V35" s="312" t="s">
        <v>890</v>
      </c>
      <c r="W35" s="312"/>
      <c r="X35" s="312"/>
      <c r="Y35" s="312"/>
      <c r="Z35" s="312" t="s">
        <v>787</v>
      </c>
      <c r="AA35" s="312"/>
      <c r="AB35" s="66"/>
      <c r="AC35" s="156" t="s">
        <v>788</v>
      </c>
    </row>
    <row r="36" spans="1:30" ht="94.5" customHeight="1" x14ac:dyDescent="0.25">
      <c r="A36" s="301"/>
      <c r="B36" s="302" t="s">
        <v>771</v>
      </c>
      <c r="C36" s="302"/>
      <c r="D36" s="301"/>
      <c r="E36" s="301"/>
      <c r="F36" s="301"/>
      <c r="G36" s="301"/>
      <c r="H36" s="312" t="s">
        <v>772</v>
      </c>
      <c r="I36" s="312"/>
      <c r="J36" s="312" t="s">
        <v>773</v>
      </c>
      <c r="K36" s="312"/>
      <c r="L36" s="312"/>
      <c r="M36" s="312"/>
      <c r="N36" s="312" t="s">
        <v>778</v>
      </c>
      <c r="O36" s="312"/>
      <c r="P36" s="312" t="s">
        <v>779</v>
      </c>
      <c r="Q36" s="312"/>
      <c r="R36" s="159" t="s">
        <v>891</v>
      </c>
      <c r="S36" s="159" t="s">
        <v>892</v>
      </c>
      <c r="T36" s="159" t="s">
        <v>785</v>
      </c>
      <c r="U36" s="159" t="s">
        <v>892</v>
      </c>
      <c r="V36" s="312" t="s">
        <v>778</v>
      </c>
      <c r="W36" s="312"/>
      <c r="X36" s="312" t="s">
        <v>779</v>
      </c>
      <c r="Y36" s="312"/>
      <c r="Z36" s="312"/>
      <c r="AA36" s="312"/>
      <c r="AB36" s="66"/>
      <c r="AC36" s="156" t="s">
        <v>789</v>
      </c>
    </row>
    <row r="37" spans="1:30" s="96" customFormat="1" ht="35.25" customHeight="1" x14ac:dyDescent="0.25">
      <c r="A37" s="157">
        <v>1</v>
      </c>
      <c r="B37" s="303"/>
      <c r="C37" s="303"/>
      <c r="D37" s="310"/>
      <c r="E37" s="310"/>
      <c r="F37" s="310"/>
      <c r="G37" s="310"/>
      <c r="H37" s="236"/>
      <c r="I37" s="236"/>
      <c r="J37" s="236"/>
      <c r="K37" s="236"/>
      <c r="L37" s="237"/>
      <c r="M37" s="237"/>
      <c r="N37" s="238"/>
      <c r="O37" s="238"/>
      <c r="P37" s="238"/>
      <c r="Q37" s="238"/>
      <c r="R37" s="224"/>
      <c r="S37" s="224"/>
      <c r="T37" s="224"/>
      <c r="U37" s="157"/>
      <c r="V37" s="239"/>
      <c r="W37" s="239"/>
      <c r="X37" s="239"/>
      <c r="Y37" s="239"/>
      <c r="Z37" s="311"/>
      <c r="AA37" s="311"/>
      <c r="AB37" s="149"/>
      <c r="AC37" s="164" t="s">
        <v>893</v>
      </c>
      <c r="AD37" s="95"/>
    </row>
    <row r="38" spans="1:30" s="96" customFormat="1" ht="31.5" x14ac:dyDescent="0.25">
      <c r="A38" s="157">
        <v>2</v>
      </c>
      <c r="B38" s="303"/>
      <c r="C38" s="303"/>
      <c r="D38" s="310"/>
      <c r="E38" s="310"/>
      <c r="F38" s="310"/>
      <c r="G38" s="310"/>
      <c r="H38" s="236"/>
      <c r="I38" s="236"/>
      <c r="J38" s="236"/>
      <c r="K38" s="236"/>
      <c r="L38" s="237"/>
      <c r="M38" s="237"/>
      <c r="N38" s="238"/>
      <c r="O38" s="238"/>
      <c r="P38" s="238"/>
      <c r="Q38" s="238"/>
      <c r="R38" s="224"/>
      <c r="S38" s="224"/>
      <c r="T38" s="224"/>
      <c r="U38" s="157"/>
      <c r="V38" s="239"/>
      <c r="W38" s="239"/>
      <c r="X38" s="239"/>
      <c r="Y38" s="239"/>
      <c r="Z38" s="311"/>
      <c r="AA38" s="311"/>
      <c r="AB38" s="149"/>
      <c r="AC38" s="164" t="s">
        <v>894</v>
      </c>
      <c r="AD38" s="95"/>
    </row>
    <row r="39" spans="1:30" s="96" customFormat="1" ht="15.75" x14ac:dyDescent="0.25">
      <c r="A39" s="157">
        <v>3</v>
      </c>
      <c r="B39" s="303"/>
      <c r="C39" s="303"/>
      <c r="D39" s="310"/>
      <c r="E39" s="310"/>
      <c r="F39" s="310"/>
      <c r="G39" s="310"/>
      <c r="H39" s="236"/>
      <c r="I39" s="236"/>
      <c r="J39" s="236"/>
      <c r="K39" s="236"/>
      <c r="L39" s="237"/>
      <c r="M39" s="237"/>
      <c r="N39" s="238"/>
      <c r="O39" s="238"/>
      <c r="P39" s="238"/>
      <c r="Q39" s="238"/>
      <c r="R39" s="224"/>
      <c r="S39" s="224"/>
      <c r="T39" s="224"/>
      <c r="U39" s="157"/>
      <c r="V39" s="239"/>
      <c r="W39" s="239"/>
      <c r="X39" s="239"/>
      <c r="Y39" s="239"/>
      <c r="Z39" s="311"/>
      <c r="AA39" s="311"/>
      <c r="AB39" s="149"/>
      <c r="AC39" s="156"/>
      <c r="AD39" s="95"/>
    </row>
    <row r="40" spans="1:30" s="96" customFormat="1" ht="18.75" x14ac:dyDescent="0.25">
      <c r="A40" s="157">
        <v>4</v>
      </c>
      <c r="B40" s="303"/>
      <c r="C40" s="303"/>
      <c r="D40" s="310"/>
      <c r="E40" s="310"/>
      <c r="F40" s="310"/>
      <c r="G40" s="310"/>
      <c r="H40" s="236"/>
      <c r="I40" s="236"/>
      <c r="J40" s="236"/>
      <c r="K40" s="236"/>
      <c r="L40" s="237"/>
      <c r="M40" s="237"/>
      <c r="N40" s="238"/>
      <c r="O40" s="238"/>
      <c r="P40" s="238"/>
      <c r="Q40" s="238"/>
      <c r="R40" s="224"/>
      <c r="S40" s="224"/>
      <c r="T40" s="224"/>
      <c r="U40" s="157"/>
      <c r="V40" s="239"/>
      <c r="W40" s="239"/>
      <c r="X40" s="239"/>
      <c r="Y40" s="239"/>
      <c r="Z40" s="311"/>
      <c r="AA40" s="311"/>
      <c r="AB40" s="149"/>
      <c r="AC40" s="156" t="s">
        <v>895</v>
      </c>
      <c r="AD40" s="95"/>
    </row>
    <row r="41" spans="1:30" s="96" customFormat="1" ht="31.5" x14ac:dyDescent="0.25">
      <c r="A41" s="157">
        <v>5</v>
      </c>
      <c r="B41" s="303"/>
      <c r="C41" s="303"/>
      <c r="D41" s="310"/>
      <c r="E41" s="310"/>
      <c r="F41" s="310"/>
      <c r="G41" s="310"/>
      <c r="H41" s="236"/>
      <c r="I41" s="236"/>
      <c r="J41" s="236"/>
      <c r="K41" s="236"/>
      <c r="L41" s="237"/>
      <c r="M41" s="237"/>
      <c r="N41" s="238"/>
      <c r="O41" s="238"/>
      <c r="P41" s="238"/>
      <c r="Q41" s="238"/>
      <c r="R41" s="224"/>
      <c r="S41" s="224"/>
      <c r="T41" s="224"/>
      <c r="U41" s="157"/>
      <c r="V41" s="239"/>
      <c r="W41" s="239"/>
      <c r="X41" s="239"/>
      <c r="Y41" s="239"/>
      <c r="Z41" s="311"/>
      <c r="AA41" s="311"/>
      <c r="AB41" s="149"/>
      <c r="AC41" s="156" t="s">
        <v>849</v>
      </c>
      <c r="AD41" s="95"/>
    </row>
    <row r="42" spans="1:30" ht="15.75" customHeight="1" x14ac:dyDescent="0.25">
      <c r="A42" s="394" t="s">
        <v>775</v>
      </c>
      <c r="B42" s="395"/>
      <c r="C42" s="395"/>
      <c r="D42" s="395"/>
      <c r="E42" s="395"/>
      <c r="F42" s="395"/>
      <c r="G42" s="395"/>
      <c r="H42" s="395"/>
      <c r="I42" s="396"/>
      <c r="J42" s="313">
        <f>SUM(J37:K41)</f>
        <v>0</v>
      </c>
      <c r="K42" s="313"/>
      <c r="L42" s="392"/>
      <c r="M42" s="375"/>
      <c r="N42" s="375"/>
      <c r="O42" s="375"/>
      <c r="P42" s="375"/>
      <c r="Q42" s="375"/>
      <c r="R42" s="375"/>
      <c r="S42" s="375"/>
      <c r="T42" s="375"/>
      <c r="U42" s="375"/>
      <c r="V42" s="375"/>
      <c r="W42" s="375"/>
      <c r="X42" s="375"/>
      <c r="Y42" s="375"/>
      <c r="Z42" s="375"/>
      <c r="AA42" s="393"/>
      <c r="AB42" s="90"/>
      <c r="AC42" s="162"/>
    </row>
    <row r="43" spans="1:30" s="78" customFormat="1" ht="44.25" customHeight="1" x14ac:dyDescent="0.25">
      <c r="A43" s="256" t="s">
        <v>896</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70"/>
      <c r="AC43" s="63"/>
      <c r="AD43" s="77"/>
    </row>
    <row r="44" spans="1:30" s="96" customFormat="1" ht="44.25" customHeight="1" x14ac:dyDescent="0.25">
      <c r="A44" s="301" t="s">
        <v>3</v>
      </c>
      <c r="B44" s="301" t="s">
        <v>767</v>
      </c>
      <c r="C44" s="301"/>
      <c r="D44" s="301" t="s">
        <v>768</v>
      </c>
      <c r="E44" s="301"/>
      <c r="F44" s="301"/>
      <c r="G44" s="301"/>
      <c r="H44" s="301"/>
      <c r="I44" s="301"/>
      <c r="J44" s="301"/>
      <c r="K44" s="301"/>
      <c r="L44" s="301"/>
      <c r="M44" s="301"/>
      <c r="N44" s="241" t="s">
        <v>774</v>
      </c>
      <c r="O44" s="242"/>
      <c r="P44" s="242"/>
      <c r="Q44" s="243"/>
      <c r="R44" s="312" t="s">
        <v>769</v>
      </c>
      <c r="S44" s="312"/>
      <c r="T44" s="312"/>
      <c r="U44" s="312" t="s">
        <v>776</v>
      </c>
      <c r="V44" s="312"/>
      <c r="W44" s="312"/>
      <c r="X44" s="312" t="s">
        <v>777</v>
      </c>
      <c r="Y44" s="312"/>
      <c r="Z44" s="312"/>
      <c r="AA44" s="312"/>
      <c r="AB44" s="91"/>
      <c r="AC44" s="88"/>
      <c r="AD44" s="95"/>
    </row>
    <row r="45" spans="1:30" s="96" customFormat="1" ht="57" customHeight="1" x14ac:dyDescent="0.25">
      <c r="A45" s="301"/>
      <c r="B45" s="302" t="s">
        <v>771</v>
      </c>
      <c r="C45" s="302"/>
      <c r="D45" s="301"/>
      <c r="E45" s="301"/>
      <c r="F45" s="301"/>
      <c r="G45" s="301"/>
      <c r="H45" s="301"/>
      <c r="I45" s="301"/>
      <c r="J45" s="301"/>
      <c r="K45" s="301"/>
      <c r="L45" s="301"/>
      <c r="M45" s="301"/>
      <c r="N45" s="244"/>
      <c r="O45" s="245"/>
      <c r="P45" s="245"/>
      <c r="Q45" s="246"/>
      <c r="R45" s="312"/>
      <c r="S45" s="312"/>
      <c r="T45" s="312"/>
      <c r="U45" s="312"/>
      <c r="V45" s="312"/>
      <c r="W45" s="312"/>
      <c r="X45" s="312" t="s">
        <v>778</v>
      </c>
      <c r="Y45" s="312"/>
      <c r="Z45" s="312" t="s">
        <v>779</v>
      </c>
      <c r="AA45" s="312"/>
      <c r="AB45" s="91"/>
      <c r="AC45" s="88"/>
      <c r="AD45" s="95"/>
    </row>
    <row r="46" spans="1:30" s="96" customFormat="1" ht="15.75" x14ac:dyDescent="0.25">
      <c r="A46" s="92">
        <v>1</v>
      </c>
      <c r="B46" s="303"/>
      <c r="C46" s="303"/>
      <c r="D46" s="236"/>
      <c r="E46" s="236"/>
      <c r="F46" s="236"/>
      <c r="G46" s="236"/>
      <c r="H46" s="236"/>
      <c r="I46" s="236"/>
      <c r="J46" s="236"/>
      <c r="K46" s="236"/>
      <c r="L46" s="236"/>
      <c r="M46" s="236"/>
      <c r="N46" s="247"/>
      <c r="O46" s="248"/>
      <c r="P46" s="248"/>
      <c r="Q46" s="249"/>
      <c r="R46" s="237"/>
      <c r="S46" s="237"/>
      <c r="T46" s="237"/>
      <c r="U46" s="307"/>
      <c r="V46" s="307"/>
      <c r="W46" s="307"/>
      <c r="X46" s="239"/>
      <c r="Y46" s="239"/>
      <c r="Z46" s="239"/>
      <c r="AA46" s="239"/>
      <c r="AB46" s="91"/>
      <c r="AC46" s="88"/>
      <c r="AD46" s="95"/>
    </row>
    <row r="47" spans="1:30" s="96" customFormat="1" ht="15.75" x14ac:dyDescent="0.25">
      <c r="A47" s="92">
        <v>2</v>
      </c>
      <c r="B47" s="303"/>
      <c r="C47" s="303"/>
      <c r="D47" s="236"/>
      <c r="E47" s="236"/>
      <c r="F47" s="236"/>
      <c r="G47" s="236"/>
      <c r="H47" s="236"/>
      <c r="I47" s="236"/>
      <c r="J47" s="236"/>
      <c r="K47" s="236"/>
      <c r="L47" s="236"/>
      <c r="M47" s="236"/>
      <c r="N47" s="247"/>
      <c r="O47" s="248"/>
      <c r="P47" s="248"/>
      <c r="Q47" s="249"/>
      <c r="R47" s="237"/>
      <c r="S47" s="237"/>
      <c r="T47" s="237"/>
      <c r="U47" s="307"/>
      <c r="V47" s="307"/>
      <c r="W47" s="307"/>
      <c r="X47" s="239"/>
      <c r="Y47" s="239"/>
      <c r="Z47" s="239"/>
      <c r="AA47" s="239"/>
      <c r="AB47" s="91"/>
      <c r="AC47" s="88"/>
      <c r="AD47" s="95"/>
    </row>
    <row r="48" spans="1:30" s="96" customFormat="1" ht="15.75" x14ac:dyDescent="0.25">
      <c r="A48" s="92">
        <v>3</v>
      </c>
      <c r="B48" s="303"/>
      <c r="C48" s="303"/>
      <c r="D48" s="236"/>
      <c r="E48" s="236"/>
      <c r="F48" s="236"/>
      <c r="G48" s="236"/>
      <c r="H48" s="236"/>
      <c r="I48" s="236"/>
      <c r="J48" s="236"/>
      <c r="K48" s="236"/>
      <c r="L48" s="236"/>
      <c r="M48" s="236"/>
      <c r="N48" s="247"/>
      <c r="O48" s="248"/>
      <c r="P48" s="248"/>
      <c r="Q48" s="249"/>
      <c r="R48" s="237"/>
      <c r="S48" s="237"/>
      <c r="T48" s="237"/>
      <c r="U48" s="307"/>
      <c r="V48" s="307"/>
      <c r="W48" s="307"/>
      <c r="X48" s="239"/>
      <c r="Y48" s="239"/>
      <c r="Z48" s="239"/>
      <c r="AA48" s="239"/>
      <c r="AB48" s="91"/>
      <c r="AC48" s="88"/>
      <c r="AD48" s="95"/>
    </row>
    <row r="49" spans="1:30" s="96" customFormat="1" ht="15.75" x14ac:dyDescent="0.25">
      <c r="A49" s="92">
        <v>4</v>
      </c>
      <c r="B49" s="303"/>
      <c r="C49" s="303"/>
      <c r="D49" s="236"/>
      <c r="E49" s="236"/>
      <c r="F49" s="236"/>
      <c r="G49" s="236"/>
      <c r="H49" s="236"/>
      <c r="I49" s="236"/>
      <c r="J49" s="236"/>
      <c r="K49" s="236"/>
      <c r="L49" s="236"/>
      <c r="M49" s="236"/>
      <c r="N49" s="247"/>
      <c r="O49" s="248"/>
      <c r="P49" s="248"/>
      <c r="Q49" s="249"/>
      <c r="R49" s="237"/>
      <c r="S49" s="237"/>
      <c r="T49" s="237"/>
      <c r="U49" s="307"/>
      <c r="V49" s="307"/>
      <c r="W49" s="307"/>
      <c r="X49" s="239"/>
      <c r="Y49" s="239"/>
      <c r="Z49" s="239"/>
      <c r="AA49" s="239"/>
      <c r="AB49" s="91"/>
      <c r="AC49" s="88"/>
      <c r="AD49" s="95"/>
    </row>
    <row r="50" spans="1:30" s="96" customFormat="1" ht="15.75" x14ac:dyDescent="0.25">
      <c r="A50" s="92">
        <v>5</v>
      </c>
      <c r="B50" s="303"/>
      <c r="C50" s="303"/>
      <c r="D50" s="236"/>
      <c r="E50" s="236"/>
      <c r="F50" s="236"/>
      <c r="G50" s="236"/>
      <c r="H50" s="236"/>
      <c r="I50" s="236"/>
      <c r="J50" s="236"/>
      <c r="K50" s="236"/>
      <c r="L50" s="236"/>
      <c r="M50" s="236"/>
      <c r="N50" s="247"/>
      <c r="O50" s="248"/>
      <c r="P50" s="248"/>
      <c r="Q50" s="249"/>
      <c r="R50" s="237"/>
      <c r="S50" s="237"/>
      <c r="T50" s="237"/>
      <c r="U50" s="307"/>
      <c r="V50" s="307"/>
      <c r="W50" s="307"/>
      <c r="X50" s="239"/>
      <c r="Y50" s="239"/>
      <c r="Z50" s="239"/>
      <c r="AA50" s="239"/>
      <c r="AB50" s="91"/>
      <c r="AC50" s="88"/>
      <c r="AD50" s="95"/>
    </row>
    <row r="51" spans="1:30" ht="15.75" customHeight="1" x14ac:dyDescent="0.25">
      <c r="A51" s="300" t="s">
        <v>775</v>
      </c>
      <c r="B51" s="300"/>
      <c r="C51" s="300"/>
      <c r="D51" s="300"/>
      <c r="E51" s="300"/>
      <c r="F51" s="300"/>
      <c r="G51" s="300"/>
      <c r="H51" s="300"/>
      <c r="I51" s="300"/>
      <c r="J51" s="300"/>
      <c r="K51" s="300"/>
      <c r="L51" s="300"/>
      <c r="M51" s="300"/>
      <c r="N51" s="304">
        <f>SUM(N46:O50)</f>
        <v>0</v>
      </c>
      <c r="O51" s="305"/>
      <c r="P51" s="305"/>
      <c r="Q51" s="306"/>
      <c r="R51" s="299"/>
      <c r="S51" s="299"/>
      <c r="T51" s="299"/>
      <c r="U51" s="299"/>
      <c r="V51" s="299"/>
      <c r="W51" s="299"/>
      <c r="X51" s="299"/>
      <c r="Y51" s="299"/>
      <c r="Z51" s="299"/>
      <c r="AA51" s="299"/>
      <c r="AB51" s="90"/>
      <c r="AC51" s="88"/>
    </row>
    <row r="52" spans="1:30" s="78" customFormat="1" ht="34.5" x14ac:dyDescent="0.25">
      <c r="A52" s="256" t="s">
        <v>897</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70"/>
      <c r="AC52" s="165" t="s">
        <v>899</v>
      </c>
      <c r="AD52" s="77"/>
    </row>
    <row r="53" spans="1:30" ht="32.25" customHeight="1" x14ac:dyDescent="0.25">
      <c r="A53" s="158" t="s">
        <v>3</v>
      </c>
      <c r="B53" s="404" t="s">
        <v>843</v>
      </c>
      <c r="C53" s="405"/>
      <c r="D53" s="406" t="s">
        <v>767</v>
      </c>
      <c r="E53" s="406"/>
      <c r="F53" s="407" t="s">
        <v>768</v>
      </c>
      <c r="G53" s="408"/>
      <c r="H53" s="408"/>
      <c r="I53" s="408"/>
      <c r="J53" s="408"/>
      <c r="K53" s="408"/>
      <c r="L53" s="408"/>
      <c r="M53" s="409"/>
      <c r="N53" s="301" t="s">
        <v>793</v>
      </c>
      <c r="O53" s="301"/>
      <c r="P53" s="301"/>
      <c r="Q53" s="301"/>
      <c r="R53" s="376" t="s">
        <v>898</v>
      </c>
      <c r="S53" s="377"/>
      <c r="T53" s="377"/>
      <c r="U53" s="377"/>
      <c r="V53" s="377"/>
      <c r="W53" s="378"/>
      <c r="X53" s="376" t="s">
        <v>6476</v>
      </c>
      <c r="Y53" s="378"/>
      <c r="Z53" s="376" t="s">
        <v>794</v>
      </c>
      <c r="AA53" s="378"/>
      <c r="AB53" s="90"/>
      <c r="AC53" s="165" t="s">
        <v>900</v>
      </c>
    </row>
    <row r="54" spans="1:30" ht="15.75" x14ac:dyDescent="0.25">
      <c r="A54" s="157">
        <v>1</v>
      </c>
      <c r="B54" s="397"/>
      <c r="C54" s="398"/>
      <c r="D54" s="399"/>
      <c r="E54" s="399"/>
      <c r="F54" s="400"/>
      <c r="G54" s="401"/>
      <c r="H54" s="401"/>
      <c r="I54" s="401"/>
      <c r="J54" s="401"/>
      <c r="K54" s="401"/>
      <c r="L54" s="401"/>
      <c r="M54" s="402"/>
      <c r="N54" s="403"/>
      <c r="O54" s="403"/>
      <c r="P54" s="403"/>
      <c r="Q54" s="403"/>
      <c r="R54" s="247"/>
      <c r="S54" s="248"/>
      <c r="T54" s="248"/>
      <c r="U54" s="248"/>
      <c r="V54" s="248"/>
      <c r="W54" s="249"/>
      <c r="X54" s="236"/>
      <c r="Y54" s="236"/>
      <c r="Z54" s="307"/>
      <c r="AA54" s="307"/>
      <c r="AB54" s="90"/>
      <c r="AC54" s="165" t="s">
        <v>901</v>
      </c>
    </row>
    <row r="55" spans="1:30" ht="15.75" x14ac:dyDescent="0.25">
      <c r="A55" s="157">
        <v>2</v>
      </c>
      <c r="B55" s="397"/>
      <c r="C55" s="398"/>
      <c r="D55" s="399"/>
      <c r="E55" s="399"/>
      <c r="F55" s="400"/>
      <c r="G55" s="401"/>
      <c r="H55" s="401"/>
      <c r="I55" s="401"/>
      <c r="J55" s="401"/>
      <c r="K55" s="401"/>
      <c r="L55" s="401"/>
      <c r="M55" s="402"/>
      <c r="N55" s="403"/>
      <c r="O55" s="403"/>
      <c r="P55" s="403"/>
      <c r="Q55" s="403"/>
      <c r="R55" s="247"/>
      <c r="S55" s="248"/>
      <c r="T55" s="248"/>
      <c r="U55" s="248"/>
      <c r="V55" s="248"/>
      <c r="W55" s="249"/>
      <c r="X55" s="236"/>
      <c r="Y55" s="236"/>
      <c r="Z55" s="307"/>
      <c r="AA55" s="307"/>
      <c r="AB55" s="90"/>
      <c r="AC55" s="165"/>
    </row>
    <row r="56" spans="1:30" ht="15.75" x14ac:dyDescent="0.25">
      <c r="A56" s="157">
        <v>3</v>
      </c>
      <c r="B56" s="397"/>
      <c r="C56" s="398"/>
      <c r="D56" s="399"/>
      <c r="E56" s="399"/>
      <c r="F56" s="400"/>
      <c r="G56" s="401"/>
      <c r="H56" s="401"/>
      <c r="I56" s="401"/>
      <c r="J56" s="401"/>
      <c r="K56" s="401"/>
      <c r="L56" s="401"/>
      <c r="M56" s="402"/>
      <c r="N56" s="403"/>
      <c r="O56" s="403"/>
      <c r="P56" s="403"/>
      <c r="Q56" s="403"/>
      <c r="R56" s="247"/>
      <c r="S56" s="248"/>
      <c r="T56" s="248"/>
      <c r="U56" s="248"/>
      <c r="V56" s="248"/>
      <c r="W56" s="249"/>
      <c r="X56" s="236"/>
      <c r="Y56" s="236"/>
      <c r="Z56" s="307"/>
      <c r="AA56" s="307"/>
      <c r="AB56" s="90"/>
      <c r="AC56" s="165"/>
    </row>
    <row r="57" spans="1:30" ht="15.75" x14ac:dyDescent="0.25">
      <c r="A57" s="157">
        <v>4</v>
      </c>
      <c r="B57" s="397"/>
      <c r="C57" s="398"/>
      <c r="D57" s="399"/>
      <c r="E57" s="399"/>
      <c r="F57" s="400"/>
      <c r="G57" s="401"/>
      <c r="H57" s="401"/>
      <c r="I57" s="401"/>
      <c r="J57" s="401"/>
      <c r="K57" s="401"/>
      <c r="L57" s="401"/>
      <c r="M57" s="402"/>
      <c r="N57" s="403"/>
      <c r="O57" s="403"/>
      <c r="P57" s="403"/>
      <c r="Q57" s="403"/>
      <c r="R57" s="247"/>
      <c r="S57" s="248"/>
      <c r="T57" s="248"/>
      <c r="U57" s="248"/>
      <c r="V57" s="248"/>
      <c r="W57" s="249"/>
      <c r="X57" s="236"/>
      <c r="Y57" s="236"/>
      <c r="Z57" s="307"/>
      <c r="AA57" s="307"/>
      <c r="AB57" s="90"/>
      <c r="AC57" s="165"/>
    </row>
    <row r="58" spans="1:30" ht="15.75" x14ac:dyDescent="0.25">
      <c r="A58" s="157">
        <v>5</v>
      </c>
      <c r="B58" s="397"/>
      <c r="C58" s="398"/>
      <c r="D58" s="399"/>
      <c r="E58" s="399"/>
      <c r="F58" s="400"/>
      <c r="G58" s="401"/>
      <c r="H58" s="401"/>
      <c r="I58" s="401"/>
      <c r="J58" s="401"/>
      <c r="K58" s="401"/>
      <c r="L58" s="401"/>
      <c r="M58" s="402"/>
      <c r="N58" s="403"/>
      <c r="O58" s="403"/>
      <c r="P58" s="403"/>
      <c r="Q58" s="403"/>
      <c r="R58" s="247"/>
      <c r="S58" s="248"/>
      <c r="T58" s="248"/>
      <c r="U58" s="248"/>
      <c r="V58" s="248"/>
      <c r="W58" s="249"/>
      <c r="X58" s="236"/>
      <c r="Y58" s="236"/>
      <c r="Z58" s="307"/>
      <c r="AA58" s="307"/>
      <c r="AB58" s="90"/>
      <c r="AC58" s="165"/>
    </row>
    <row r="59" spans="1:30" ht="15.75" customHeight="1" x14ac:dyDescent="0.25">
      <c r="A59" s="410" t="s">
        <v>795</v>
      </c>
      <c r="B59" s="411"/>
      <c r="C59" s="411"/>
      <c r="D59" s="411"/>
      <c r="E59" s="411"/>
      <c r="F59" s="411"/>
      <c r="G59" s="411"/>
      <c r="H59" s="411"/>
      <c r="I59" s="411"/>
      <c r="J59" s="411"/>
      <c r="K59" s="411"/>
      <c r="L59" s="411"/>
      <c r="M59" s="411"/>
      <c r="N59" s="411"/>
      <c r="O59" s="411"/>
      <c r="P59" s="411"/>
      <c r="Q59" s="411"/>
      <c r="R59" s="411"/>
      <c r="S59" s="411"/>
      <c r="T59" s="411"/>
      <c r="U59" s="411"/>
      <c r="V59" s="411"/>
      <c r="W59" s="411"/>
      <c r="X59" s="411"/>
      <c r="Y59" s="412"/>
      <c r="Z59" s="348">
        <f>SUM(Z54:AA58)</f>
        <v>0</v>
      </c>
      <c r="AA59" s="350"/>
      <c r="AB59" s="90"/>
      <c r="AC59" s="165"/>
    </row>
    <row r="60" spans="1:30" s="78" customFormat="1" ht="31.5" customHeight="1" x14ac:dyDescent="0.25">
      <c r="A60" s="256" t="s">
        <v>902</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70"/>
      <c r="AC60" s="88"/>
      <c r="AD60" s="77"/>
    </row>
    <row r="61" spans="1:30" s="99" customFormat="1" ht="15.75" x14ac:dyDescent="0.25">
      <c r="A61" s="98" t="s">
        <v>3</v>
      </c>
      <c r="B61" s="297" t="s">
        <v>796</v>
      </c>
      <c r="C61" s="297"/>
      <c r="D61" s="297"/>
      <c r="E61" s="297"/>
      <c r="F61" s="297"/>
      <c r="G61" s="297"/>
      <c r="H61" s="297" t="s">
        <v>798</v>
      </c>
      <c r="I61" s="297"/>
      <c r="J61" s="297"/>
      <c r="K61" s="297"/>
      <c r="L61" s="297" t="s">
        <v>794</v>
      </c>
      <c r="M61" s="297"/>
      <c r="N61" s="297"/>
      <c r="O61" s="293" t="s">
        <v>797</v>
      </c>
      <c r="P61" s="294"/>
      <c r="Q61" s="294"/>
      <c r="R61" s="294"/>
      <c r="S61" s="294"/>
      <c r="T61" s="295"/>
      <c r="U61" s="293" t="s">
        <v>769</v>
      </c>
      <c r="V61" s="294"/>
      <c r="W61" s="294"/>
      <c r="X61" s="294"/>
      <c r="Y61" s="294"/>
      <c r="Z61" s="294"/>
      <c r="AA61" s="295"/>
      <c r="AB61" s="98"/>
      <c r="AC61" s="125"/>
      <c r="AD61" s="98"/>
    </row>
    <row r="62" spans="1:30" s="101" customFormat="1" ht="15.75" x14ac:dyDescent="0.25">
      <c r="A62" s="100">
        <v>1</v>
      </c>
      <c r="B62" s="296"/>
      <c r="C62" s="296"/>
      <c r="D62" s="296"/>
      <c r="E62" s="296"/>
      <c r="F62" s="296"/>
      <c r="G62" s="296"/>
      <c r="H62" s="296"/>
      <c r="I62" s="296"/>
      <c r="J62" s="296"/>
      <c r="K62" s="296"/>
      <c r="L62" s="296"/>
      <c r="M62" s="296"/>
      <c r="N62" s="296"/>
      <c r="O62" s="290"/>
      <c r="P62" s="291"/>
      <c r="Q62" s="291"/>
      <c r="R62" s="291"/>
      <c r="S62" s="291"/>
      <c r="T62" s="292"/>
      <c r="U62" s="290"/>
      <c r="V62" s="291"/>
      <c r="W62" s="291"/>
      <c r="X62" s="291"/>
      <c r="Y62" s="291"/>
      <c r="Z62" s="291"/>
      <c r="AA62" s="292"/>
      <c r="AB62" s="100"/>
      <c r="AC62" s="126"/>
      <c r="AD62" s="100"/>
    </row>
    <row r="63" spans="1:30" s="101" customFormat="1" ht="15.75" customHeight="1" x14ac:dyDescent="0.25">
      <c r="A63" s="100">
        <v>2</v>
      </c>
      <c r="B63" s="296"/>
      <c r="C63" s="296"/>
      <c r="D63" s="296"/>
      <c r="E63" s="296"/>
      <c r="F63" s="296"/>
      <c r="G63" s="296"/>
      <c r="H63" s="296"/>
      <c r="I63" s="296"/>
      <c r="J63" s="296"/>
      <c r="K63" s="296"/>
      <c r="L63" s="296"/>
      <c r="M63" s="296"/>
      <c r="N63" s="296"/>
      <c r="O63" s="290"/>
      <c r="P63" s="291"/>
      <c r="Q63" s="291"/>
      <c r="R63" s="291"/>
      <c r="S63" s="291"/>
      <c r="T63" s="292"/>
      <c r="U63" s="290"/>
      <c r="V63" s="291"/>
      <c r="W63" s="291"/>
      <c r="X63" s="291"/>
      <c r="Y63" s="291"/>
      <c r="Z63" s="291"/>
      <c r="AA63" s="292"/>
      <c r="AB63" s="100"/>
      <c r="AC63" s="126"/>
      <c r="AD63" s="100"/>
    </row>
    <row r="64" spans="1:30" s="101" customFormat="1" ht="15.75" customHeight="1" x14ac:dyDescent="0.25">
      <c r="A64" s="100">
        <v>3</v>
      </c>
      <c r="B64" s="296"/>
      <c r="C64" s="296"/>
      <c r="D64" s="296"/>
      <c r="E64" s="296"/>
      <c r="F64" s="296"/>
      <c r="G64" s="296"/>
      <c r="H64" s="296"/>
      <c r="I64" s="296"/>
      <c r="J64" s="296"/>
      <c r="K64" s="296"/>
      <c r="L64" s="296"/>
      <c r="M64" s="296"/>
      <c r="N64" s="296"/>
      <c r="O64" s="290"/>
      <c r="P64" s="291"/>
      <c r="Q64" s="291"/>
      <c r="R64" s="291"/>
      <c r="S64" s="291"/>
      <c r="T64" s="292"/>
      <c r="U64" s="290"/>
      <c r="V64" s="291"/>
      <c r="W64" s="291"/>
      <c r="X64" s="291"/>
      <c r="Y64" s="291"/>
      <c r="Z64" s="291"/>
      <c r="AA64" s="292"/>
      <c r="AB64" s="100"/>
      <c r="AC64" s="126"/>
      <c r="AD64" s="100"/>
    </row>
    <row r="65" spans="1:30" s="101" customFormat="1" ht="15.75" customHeight="1" x14ac:dyDescent="0.25">
      <c r="A65" s="100">
        <v>4</v>
      </c>
      <c r="B65" s="296"/>
      <c r="C65" s="296"/>
      <c r="D65" s="296"/>
      <c r="E65" s="296"/>
      <c r="F65" s="296"/>
      <c r="G65" s="296"/>
      <c r="H65" s="296"/>
      <c r="I65" s="296"/>
      <c r="J65" s="296"/>
      <c r="K65" s="296"/>
      <c r="L65" s="296"/>
      <c r="M65" s="296"/>
      <c r="N65" s="296"/>
      <c r="O65" s="290"/>
      <c r="P65" s="291"/>
      <c r="Q65" s="291"/>
      <c r="R65" s="291"/>
      <c r="S65" s="291"/>
      <c r="T65" s="292"/>
      <c r="U65" s="290"/>
      <c r="V65" s="291"/>
      <c r="W65" s="291"/>
      <c r="X65" s="291"/>
      <c r="Y65" s="291"/>
      <c r="Z65" s="291"/>
      <c r="AA65" s="292"/>
      <c r="AB65" s="100"/>
      <c r="AC65" s="126"/>
      <c r="AD65" s="100"/>
    </row>
    <row r="66" spans="1:30" s="101" customFormat="1" ht="15.75" customHeight="1" x14ac:dyDescent="0.25">
      <c r="A66" s="100">
        <v>5</v>
      </c>
      <c r="B66" s="296"/>
      <c r="C66" s="296"/>
      <c r="D66" s="296"/>
      <c r="E66" s="296"/>
      <c r="F66" s="296"/>
      <c r="G66" s="296"/>
      <c r="H66" s="296"/>
      <c r="I66" s="296"/>
      <c r="J66" s="296"/>
      <c r="K66" s="296"/>
      <c r="L66" s="296"/>
      <c r="M66" s="296"/>
      <c r="N66" s="296"/>
      <c r="O66" s="290"/>
      <c r="P66" s="291"/>
      <c r="Q66" s="291"/>
      <c r="R66" s="291"/>
      <c r="S66" s="291"/>
      <c r="T66" s="292"/>
      <c r="U66" s="290"/>
      <c r="V66" s="291"/>
      <c r="W66" s="291"/>
      <c r="X66" s="291"/>
      <c r="Y66" s="291"/>
      <c r="Z66" s="291"/>
      <c r="AA66" s="292"/>
      <c r="AB66" s="100"/>
      <c r="AC66" s="126"/>
      <c r="AD66" s="100"/>
    </row>
    <row r="67" spans="1:30" s="78" customFormat="1" ht="31.5" customHeight="1" x14ac:dyDescent="0.25">
      <c r="A67" s="256" t="s">
        <v>903</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70"/>
      <c r="AC67" s="88"/>
      <c r="AD67" s="77"/>
    </row>
    <row r="68" spans="1:30" s="99" customFormat="1" ht="53.25" customHeight="1" x14ac:dyDescent="0.25">
      <c r="A68" s="98" t="s">
        <v>3</v>
      </c>
      <c r="B68" s="297" t="s">
        <v>796</v>
      </c>
      <c r="C68" s="297"/>
      <c r="D68" s="297"/>
      <c r="E68" s="297"/>
      <c r="F68" s="297"/>
      <c r="G68" s="297"/>
      <c r="H68" s="298" t="s">
        <v>799</v>
      </c>
      <c r="I68" s="297"/>
      <c r="J68" s="297"/>
      <c r="K68" s="297"/>
      <c r="L68" s="297" t="s">
        <v>794</v>
      </c>
      <c r="M68" s="297"/>
      <c r="N68" s="297"/>
      <c r="O68" s="293" t="s">
        <v>797</v>
      </c>
      <c r="P68" s="294"/>
      <c r="Q68" s="294"/>
      <c r="R68" s="294"/>
      <c r="S68" s="294"/>
      <c r="T68" s="295"/>
      <c r="U68" s="293" t="s">
        <v>769</v>
      </c>
      <c r="V68" s="294"/>
      <c r="W68" s="294"/>
      <c r="X68" s="294"/>
      <c r="Y68" s="294"/>
      <c r="Z68" s="294"/>
      <c r="AA68" s="295"/>
      <c r="AB68" s="98"/>
      <c r="AC68" s="125"/>
      <c r="AD68" s="98"/>
    </row>
    <row r="69" spans="1:30" s="101" customFormat="1" ht="15.75" x14ac:dyDescent="0.25">
      <c r="A69" s="100">
        <v>1</v>
      </c>
      <c r="B69" s="296"/>
      <c r="C69" s="296"/>
      <c r="D69" s="296"/>
      <c r="E69" s="296"/>
      <c r="F69" s="296"/>
      <c r="G69" s="296"/>
      <c r="H69" s="296"/>
      <c r="I69" s="296"/>
      <c r="J69" s="296"/>
      <c r="K69" s="296"/>
      <c r="L69" s="296"/>
      <c r="M69" s="296"/>
      <c r="N69" s="296"/>
      <c r="O69" s="290"/>
      <c r="P69" s="291"/>
      <c r="Q69" s="291"/>
      <c r="R69" s="291"/>
      <c r="S69" s="291"/>
      <c r="T69" s="292"/>
      <c r="U69" s="290"/>
      <c r="V69" s="291"/>
      <c r="W69" s="291"/>
      <c r="X69" s="291"/>
      <c r="Y69" s="291"/>
      <c r="Z69" s="291"/>
      <c r="AA69" s="292"/>
      <c r="AB69" s="100"/>
      <c r="AC69" s="126"/>
      <c r="AD69" s="100"/>
    </row>
    <row r="70" spans="1:30" s="101" customFormat="1" ht="15.75" customHeight="1" x14ac:dyDescent="0.25">
      <c r="A70" s="100">
        <v>2</v>
      </c>
      <c r="B70" s="296"/>
      <c r="C70" s="296"/>
      <c r="D70" s="296"/>
      <c r="E70" s="296"/>
      <c r="F70" s="296"/>
      <c r="G70" s="296"/>
      <c r="H70" s="296"/>
      <c r="I70" s="296"/>
      <c r="J70" s="296"/>
      <c r="K70" s="296"/>
      <c r="L70" s="296"/>
      <c r="M70" s="296"/>
      <c r="N70" s="296"/>
      <c r="O70" s="290"/>
      <c r="P70" s="291"/>
      <c r="Q70" s="291"/>
      <c r="R70" s="291"/>
      <c r="S70" s="291"/>
      <c r="T70" s="292"/>
      <c r="U70" s="290"/>
      <c r="V70" s="291"/>
      <c r="W70" s="291"/>
      <c r="X70" s="291"/>
      <c r="Y70" s="291"/>
      <c r="Z70" s="291"/>
      <c r="AA70" s="292"/>
      <c r="AB70" s="100"/>
      <c r="AC70" s="126"/>
      <c r="AD70" s="100"/>
    </row>
    <row r="71" spans="1:30" s="101" customFormat="1" ht="15.75" customHeight="1" x14ac:dyDescent="0.25">
      <c r="A71" s="100">
        <v>3</v>
      </c>
      <c r="B71" s="296"/>
      <c r="C71" s="296"/>
      <c r="D71" s="296"/>
      <c r="E71" s="296"/>
      <c r="F71" s="296"/>
      <c r="G71" s="296"/>
      <c r="H71" s="296"/>
      <c r="I71" s="296"/>
      <c r="J71" s="296"/>
      <c r="K71" s="296"/>
      <c r="L71" s="296"/>
      <c r="M71" s="296"/>
      <c r="N71" s="296"/>
      <c r="O71" s="290"/>
      <c r="P71" s="291"/>
      <c r="Q71" s="291"/>
      <c r="R71" s="291"/>
      <c r="S71" s="291"/>
      <c r="T71" s="292"/>
      <c r="U71" s="290"/>
      <c r="V71" s="291"/>
      <c r="W71" s="291"/>
      <c r="X71" s="291"/>
      <c r="Y71" s="291"/>
      <c r="Z71" s="291"/>
      <c r="AA71" s="292"/>
      <c r="AB71" s="100"/>
      <c r="AC71" s="126"/>
      <c r="AD71" s="100"/>
    </row>
    <row r="72" spans="1:30" s="101" customFormat="1" ht="15.75" customHeight="1" x14ac:dyDescent="0.25">
      <c r="A72" s="100">
        <v>4</v>
      </c>
      <c r="B72" s="296"/>
      <c r="C72" s="296"/>
      <c r="D72" s="296"/>
      <c r="E72" s="296"/>
      <c r="F72" s="296"/>
      <c r="G72" s="296"/>
      <c r="H72" s="296"/>
      <c r="I72" s="296"/>
      <c r="J72" s="296"/>
      <c r="K72" s="296"/>
      <c r="L72" s="296"/>
      <c r="M72" s="296"/>
      <c r="N72" s="296"/>
      <c r="O72" s="290"/>
      <c r="P72" s="291"/>
      <c r="Q72" s="291"/>
      <c r="R72" s="291"/>
      <c r="S72" s="291"/>
      <c r="T72" s="292"/>
      <c r="U72" s="290"/>
      <c r="V72" s="291"/>
      <c r="W72" s="291"/>
      <c r="X72" s="291"/>
      <c r="Y72" s="291"/>
      <c r="Z72" s="291"/>
      <c r="AA72" s="292"/>
      <c r="AB72" s="100"/>
      <c r="AC72" s="126"/>
      <c r="AD72" s="100"/>
    </row>
    <row r="73" spans="1:30" s="101" customFormat="1" ht="15.75" customHeight="1" x14ac:dyDescent="0.25">
      <c r="A73" s="100">
        <v>5</v>
      </c>
      <c r="B73" s="296"/>
      <c r="C73" s="296"/>
      <c r="D73" s="296"/>
      <c r="E73" s="296"/>
      <c r="F73" s="296"/>
      <c r="G73" s="296"/>
      <c r="H73" s="296"/>
      <c r="I73" s="296"/>
      <c r="J73" s="296"/>
      <c r="K73" s="296"/>
      <c r="L73" s="296"/>
      <c r="M73" s="296"/>
      <c r="N73" s="296"/>
      <c r="O73" s="290"/>
      <c r="P73" s="291"/>
      <c r="Q73" s="291"/>
      <c r="R73" s="291"/>
      <c r="S73" s="291"/>
      <c r="T73" s="292"/>
      <c r="U73" s="290"/>
      <c r="V73" s="291"/>
      <c r="W73" s="291"/>
      <c r="X73" s="291"/>
      <c r="Y73" s="291"/>
      <c r="Z73" s="291"/>
      <c r="AA73" s="292"/>
      <c r="AB73" s="100"/>
      <c r="AC73" s="126"/>
      <c r="AD73" s="100"/>
    </row>
    <row r="74" spans="1:30" s="78" customFormat="1" ht="31.5" customHeight="1" x14ac:dyDescent="0.25">
      <c r="A74" s="256" t="s">
        <v>904</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70"/>
      <c r="AC74" s="88"/>
      <c r="AD74" s="77"/>
    </row>
    <row r="75" spans="1:30" s="99" customFormat="1" ht="53.25" customHeight="1" x14ac:dyDescent="0.25">
      <c r="A75" s="98" t="s">
        <v>3</v>
      </c>
      <c r="B75" s="293" t="s">
        <v>796</v>
      </c>
      <c r="C75" s="294"/>
      <c r="D75" s="294"/>
      <c r="E75" s="294"/>
      <c r="F75" s="294"/>
      <c r="G75" s="294"/>
      <c r="H75" s="294"/>
      <c r="I75" s="295"/>
      <c r="J75" s="293" t="s">
        <v>794</v>
      </c>
      <c r="K75" s="294"/>
      <c r="L75" s="294"/>
      <c r="M75" s="294"/>
      <c r="N75" s="295"/>
      <c r="O75" s="293" t="s">
        <v>797</v>
      </c>
      <c r="P75" s="294"/>
      <c r="Q75" s="294"/>
      <c r="R75" s="294"/>
      <c r="S75" s="294"/>
      <c r="T75" s="295"/>
      <c r="U75" s="293" t="s">
        <v>769</v>
      </c>
      <c r="V75" s="294"/>
      <c r="W75" s="294"/>
      <c r="X75" s="294"/>
      <c r="Y75" s="294"/>
      <c r="Z75" s="294"/>
      <c r="AA75" s="295"/>
      <c r="AB75" s="98"/>
      <c r="AC75" s="125"/>
      <c r="AD75" s="98"/>
    </row>
    <row r="76" spans="1:30" s="101" customFormat="1" ht="15.75" x14ac:dyDescent="0.25">
      <c r="A76" s="100">
        <v>1</v>
      </c>
      <c r="B76" s="290"/>
      <c r="C76" s="291"/>
      <c r="D76" s="291"/>
      <c r="E76" s="291"/>
      <c r="F76" s="291"/>
      <c r="G76" s="291"/>
      <c r="H76" s="291"/>
      <c r="I76" s="292"/>
      <c r="J76" s="290"/>
      <c r="K76" s="291"/>
      <c r="L76" s="291"/>
      <c r="M76" s="291"/>
      <c r="N76" s="292"/>
      <c r="O76" s="290"/>
      <c r="P76" s="291"/>
      <c r="Q76" s="291"/>
      <c r="R76" s="291"/>
      <c r="S76" s="291"/>
      <c r="T76" s="292"/>
      <c r="U76" s="290"/>
      <c r="V76" s="291"/>
      <c r="W76" s="291"/>
      <c r="X76" s="291"/>
      <c r="Y76" s="291"/>
      <c r="Z76" s="291"/>
      <c r="AA76" s="292"/>
      <c r="AB76" s="100"/>
      <c r="AC76" s="126"/>
      <c r="AD76" s="100"/>
    </row>
    <row r="77" spans="1:30" s="101" customFormat="1" ht="15.75" customHeight="1" x14ac:dyDescent="0.25">
      <c r="A77" s="100">
        <v>2</v>
      </c>
      <c r="B77" s="290"/>
      <c r="C77" s="291"/>
      <c r="D77" s="291"/>
      <c r="E77" s="291"/>
      <c r="F77" s="291"/>
      <c r="G77" s="291"/>
      <c r="H77" s="291"/>
      <c r="I77" s="292"/>
      <c r="J77" s="290"/>
      <c r="K77" s="291"/>
      <c r="L77" s="291"/>
      <c r="M77" s="291"/>
      <c r="N77" s="292"/>
      <c r="O77" s="290"/>
      <c r="P77" s="291"/>
      <c r="Q77" s="291"/>
      <c r="R77" s="291"/>
      <c r="S77" s="291"/>
      <c r="T77" s="292"/>
      <c r="U77" s="290"/>
      <c r="V77" s="291"/>
      <c r="W77" s="291"/>
      <c r="X77" s="291"/>
      <c r="Y77" s="291"/>
      <c r="Z77" s="291"/>
      <c r="AA77" s="292"/>
      <c r="AB77" s="100"/>
      <c r="AC77" s="126"/>
      <c r="AD77" s="100"/>
    </row>
    <row r="78" spans="1:30" s="101" customFormat="1" ht="15.75" customHeight="1" x14ac:dyDescent="0.25">
      <c r="A78" s="100">
        <v>3</v>
      </c>
      <c r="B78" s="290"/>
      <c r="C78" s="291"/>
      <c r="D78" s="291"/>
      <c r="E78" s="291"/>
      <c r="F78" s="291"/>
      <c r="G78" s="291"/>
      <c r="H78" s="291"/>
      <c r="I78" s="292"/>
      <c r="J78" s="290"/>
      <c r="K78" s="291"/>
      <c r="L78" s="291"/>
      <c r="M78" s="291"/>
      <c r="N78" s="292"/>
      <c r="O78" s="290"/>
      <c r="P78" s="291"/>
      <c r="Q78" s="291"/>
      <c r="R78" s="291"/>
      <c r="S78" s="291"/>
      <c r="T78" s="292"/>
      <c r="U78" s="290"/>
      <c r="V78" s="291"/>
      <c r="W78" s="291"/>
      <c r="X78" s="291"/>
      <c r="Y78" s="291"/>
      <c r="Z78" s="291"/>
      <c r="AA78" s="292"/>
      <c r="AB78" s="100"/>
      <c r="AC78" s="126"/>
      <c r="AD78" s="100"/>
    </row>
    <row r="79" spans="1:30" s="101" customFormat="1" ht="15.75" customHeight="1" x14ac:dyDescent="0.25">
      <c r="A79" s="100">
        <v>4</v>
      </c>
      <c r="B79" s="290"/>
      <c r="C79" s="291"/>
      <c r="D79" s="291"/>
      <c r="E79" s="291"/>
      <c r="F79" s="291"/>
      <c r="G79" s="291"/>
      <c r="H79" s="291"/>
      <c r="I79" s="292"/>
      <c r="J79" s="290"/>
      <c r="K79" s="291"/>
      <c r="L79" s="291"/>
      <c r="M79" s="291"/>
      <c r="N79" s="292"/>
      <c r="O79" s="290"/>
      <c r="P79" s="291"/>
      <c r="Q79" s="291"/>
      <c r="R79" s="291"/>
      <c r="S79" s="291"/>
      <c r="T79" s="292"/>
      <c r="U79" s="290"/>
      <c r="V79" s="291"/>
      <c r="W79" s="291"/>
      <c r="X79" s="291"/>
      <c r="Y79" s="291"/>
      <c r="Z79" s="291"/>
      <c r="AA79" s="292"/>
      <c r="AB79" s="100"/>
      <c r="AC79" s="126"/>
      <c r="AD79" s="100"/>
    </row>
    <row r="80" spans="1:30" s="101" customFormat="1" ht="15.75" customHeight="1" x14ac:dyDescent="0.25">
      <c r="A80" s="100">
        <v>5</v>
      </c>
      <c r="B80" s="290"/>
      <c r="C80" s="291"/>
      <c r="D80" s="291"/>
      <c r="E80" s="291"/>
      <c r="F80" s="291"/>
      <c r="G80" s="291"/>
      <c r="H80" s="291"/>
      <c r="I80" s="292"/>
      <c r="J80" s="290"/>
      <c r="K80" s="291"/>
      <c r="L80" s="291"/>
      <c r="M80" s="291"/>
      <c r="N80" s="292"/>
      <c r="O80" s="290"/>
      <c r="P80" s="291"/>
      <c r="Q80" s="291"/>
      <c r="R80" s="291"/>
      <c r="S80" s="291"/>
      <c r="T80" s="292"/>
      <c r="U80" s="290"/>
      <c r="V80" s="291"/>
      <c r="W80" s="291"/>
      <c r="X80" s="291"/>
      <c r="Y80" s="291"/>
      <c r="Z80" s="291"/>
      <c r="AA80" s="292"/>
      <c r="AB80" s="100"/>
      <c r="AC80" s="126"/>
      <c r="AD80" s="100"/>
    </row>
    <row r="81" spans="1:59" s="78" customFormat="1" ht="31.5" customHeight="1" x14ac:dyDescent="0.25">
      <c r="A81" s="256" t="s">
        <v>905</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70"/>
      <c r="AC81" s="88"/>
      <c r="AD81" s="77"/>
    </row>
    <row r="82" spans="1:59" s="104" customFormat="1" ht="81" customHeight="1" x14ac:dyDescent="0.25">
      <c r="A82" s="298" t="s">
        <v>800</v>
      </c>
      <c r="B82" s="298"/>
      <c r="C82" s="298"/>
      <c r="D82" s="298"/>
      <c r="E82" s="298"/>
      <c r="F82" s="298"/>
      <c r="G82" s="298" t="s">
        <v>801</v>
      </c>
      <c r="H82" s="298"/>
      <c r="I82" s="298"/>
      <c r="J82" s="298" t="s">
        <v>802</v>
      </c>
      <c r="K82" s="298"/>
      <c r="L82" s="298"/>
      <c r="M82" s="298"/>
      <c r="N82" s="298"/>
      <c r="O82" s="301" t="s">
        <v>872</v>
      </c>
      <c r="P82" s="301"/>
      <c r="Q82" s="301"/>
      <c r="R82" s="301"/>
      <c r="S82" s="301"/>
      <c r="T82" s="301"/>
      <c r="U82" s="498" t="s">
        <v>803</v>
      </c>
      <c r="V82" s="499"/>
      <c r="W82" s="499"/>
      <c r="X82" s="499"/>
      <c r="Y82" s="499"/>
      <c r="Z82" s="499"/>
      <c r="AA82" s="500"/>
      <c r="AB82" s="93"/>
      <c r="AC82" s="127" t="s">
        <v>804</v>
      </c>
      <c r="AD82" s="93"/>
    </row>
    <row r="83" spans="1:59" s="106" customFormat="1" ht="15.75" x14ac:dyDescent="0.25">
      <c r="A83" s="379"/>
      <c r="B83" s="379"/>
      <c r="C83" s="379"/>
      <c r="D83" s="379"/>
      <c r="E83" s="379"/>
      <c r="F83" s="379"/>
      <c r="G83" s="379"/>
      <c r="H83" s="379"/>
      <c r="I83" s="379"/>
      <c r="J83" s="379"/>
      <c r="K83" s="379"/>
      <c r="L83" s="379"/>
      <c r="M83" s="379"/>
      <c r="N83" s="379"/>
      <c r="O83" s="379"/>
      <c r="P83" s="379"/>
      <c r="Q83" s="379"/>
      <c r="R83" s="379"/>
      <c r="S83" s="379"/>
      <c r="T83" s="379"/>
      <c r="U83" s="501"/>
      <c r="V83" s="502"/>
      <c r="W83" s="502"/>
      <c r="X83" s="502"/>
      <c r="Y83" s="502"/>
      <c r="Z83" s="502"/>
      <c r="AA83" s="503"/>
      <c r="AB83" s="105"/>
      <c r="AC83" s="127" t="s">
        <v>805</v>
      </c>
      <c r="AD83" s="94"/>
      <c r="AE83" s="94"/>
      <c r="AF83" s="94"/>
      <c r="AG83" s="94"/>
      <c r="AH83" s="94"/>
      <c r="AI83" s="94"/>
      <c r="AJ83" s="94"/>
      <c r="AK83" s="94"/>
      <c r="AL83" s="94"/>
      <c r="AM83" s="94"/>
      <c r="AN83" s="94"/>
      <c r="AO83" s="94"/>
      <c r="AP83" s="94"/>
      <c r="AQ83" s="94"/>
      <c r="AR83" s="94"/>
      <c r="AS83" s="94"/>
      <c r="AT83" s="94"/>
      <c r="AU83" s="94"/>
      <c r="AV83" s="94"/>
      <c r="AW83" s="94"/>
      <c r="AX83" s="94"/>
      <c r="AY83" s="94"/>
      <c r="AZ83" s="94"/>
      <c r="BA83" s="104"/>
      <c r="BB83" s="104"/>
      <c r="BC83" s="104"/>
      <c r="BD83" s="104"/>
      <c r="BE83" s="104"/>
      <c r="BF83" s="104"/>
      <c r="BG83" s="104"/>
    </row>
    <row r="84" spans="1:59" s="106" customFormat="1" ht="15.75" x14ac:dyDescent="0.25">
      <c r="A84" s="379"/>
      <c r="B84" s="379"/>
      <c r="C84" s="379"/>
      <c r="D84" s="379"/>
      <c r="E84" s="379"/>
      <c r="F84" s="379"/>
      <c r="G84" s="379"/>
      <c r="H84" s="379"/>
      <c r="I84" s="379"/>
      <c r="J84" s="379"/>
      <c r="K84" s="379"/>
      <c r="L84" s="379"/>
      <c r="M84" s="379"/>
      <c r="N84" s="379"/>
      <c r="O84" s="379"/>
      <c r="P84" s="379"/>
      <c r="Q84" s="379"/>
      <c r="R84" s="379"/>
      <c r="S84" s="379"/>
      <c r="T84" s="379"/>
      <c r="U84" s="501"/>
      <c r="V84" s="502"/>
      <c r="W84" s="502"/>
      <c r="X84" s="502"/>
      <c r="Y84" s="502"/>
      <c r="Z84" s="502"/>
      <c r="AA84" s="503"/>
      <c r="AB84" s="105"/>
      <c r="AC84" s="127" t="s">
        <v>806</v>
      </c>
      <c r="AD84" s="94"/>
      <c r="AE84" s="94"/>
      <c r="AF84" s="94"/>
      <c r="AG84" s="94"/>
      <c r="AH84" s="94"/>
      <c r="AI84" s="94"/>
      <c r="AJ84" s="94"/>
      <c r="AK84" s="94"/>
      <c r="AL84" s="94"/>
      <c r="AM84" s="94"/>
      <c r="AN84" s="94"/>
      <c r="AO84" s="94"/>
      <c r="AP84" s="94"/>
      <c r="AQ84" s="94"/>
      <c r="AR84" s="94"/>
      <c r="AS84" s="94"/>
      <c r="AT84" s="94"/>
      <c r="AU84" s="94"/>
      <c r="AV84" s="94"/>
      <c r="AW84" s="94"/>
      <c r="AX84" s="94"/>
      <c r="AY84" s="94"/>
      <c r="AZ84" s="94"/>
      <c r="BA84" s="104"/>
      <c r="BB84" s="104"/>
      <c r="BC84" s="104"/>
      <c r="BD84" s="104"/>
      <c r="BE84" s="104"/>
      <c r="BF84" s="104"/>
      <c r="BG84" s="104"/>
    </row>
    <row r="85" spans="1:59" s="106" customFormat="1" ht="15.75" x14ac:dyDescent="0.25">
      <c r="A85" s="379"/>
      <c r="B85" s="379"/>
      <c r="C85" s="379"/>
      <c r="D85" s="379"/>
      <c r="E85" s="379"/>
      <c r="F85" s="379"/>
      <c r="G85" s="379"/>
      <c r="H85" s="379"/>
      <c r="I85" s="379"/>
      <c r="J85" s="379"/>
      <c r="K85" s="379"/>
      <c r="L85" s="379"/>
      <c r="M85" s="379"/>
      <c r="N85" s="379"/>
      <c r="O85" s="379"/>
      <c r="P85" s="379"/>
      <c r="Q85" s="379"/>
      <c r="R85" s="379"/>
      <c r="S85" s="379"/>
      <c r="T85" s="379"/>
      <c r="U85" s="501"/>
      <c r="V85" s="502"/>
      <c r="W85" s="502"/>
      <c r="X85" s="502"/>
      <c r="Y85" s="502"/>
      <c r="Z85" s="502"/>
      <c r="AA85" s="503"/>
      <c r="AB85" s="105"/>
      <c r="AC85" s="127" t="s">
        <v>807</v>
      </c>
      <c r="AD85" s="94"/>
      <c r="AE85" s="94"/>
      <c r="AF85" s="94"/>
      <c r="AG85" s="94"/>
      <c r="AH85" s="94"/>
      <c r="AI85" s="94"/>
      <c r="AJ85" s="94"/>
      <c r="AK85" s="94"/>
      <c r="AL85" s="94"/>
      <c r="AM85" s="94"/>
      <c r="AN85" s="94"/>
      <c r="AO85" s="94"/>
      <c r="AP85" s="94"/>
      <c r="AQ85" s="94"/>
      <c r="AR85" s="94"/>
      <c r="AS85" s="94"/>
      <c r="AT85" s="94"/>
      <c r="AU85" s="94"/>
      <c r="AV85" s="94"/>
      <c r="AW85" s="94"/>
      <c r="AX85" s="94"/>
      <c r="AY85" s="94"/>
      <c r="AZ85" s="94"/>
      <c r="BA85" s="104"/>
      <c r="BB85" s="104"/>
      <c r="BC85" s="104"/>
      <c r="BD85" s="104"/>
      <c r="BE85" s="104"/>
      <c r="BF85" s="104"/>
      <c r="BG85" s="104"/>
    </row>
    <row r="86" spans="1:59" s="106" customFormat="1" ht="15.75" x14ac:dyDescent="0.25">
      <c r="A86" s="379"/>
      <c r="B86" s="379"/>
      <c r="C86" s="379"/>
      <c r="D86" s="379"/>
      <c r="E86" s="379"/>
      <c r="F86" s="379"/>
      <c r="G86" s="379"/>
      <c r="H86" s="379"/>
      <c r="I86" s="379"/>
      <c r="J86" s="379"/>
      <c r="K86" s="379"/>
      <c r="L86" s="379"/>
      <c r="M86" s="379"/>
      <c r="N86" s="379"/>
      <c r="O86" s="379"/>
      <c r="P86" s="379"/>
      <c r="Q86" s="379"/>
      <c r="R86" s="379"/>
      <c r="S86" s="379"/>
      <c r="T86" s="379"/>
      <c r="U86" s="504"/>
      <c r="V86" s="505"/>
      <c r="W86" s="505"/>
      <c r="X86" s="505"/>
      <c r="Y86" s="505"/>
      <c r="Z86" s="505"/>
      <c r="AA86" s="506"/>
      <c r="AB86" s="105"/>
      <c r="AC86" s="370" t="s">
        <v>808</v>
      </c>
      <c r="AD86" s="94"/>
      <c r="AE86" s="94"/>
      <c r="AF86" s="94"/>
      <c r="AG86" s="94"/>
      <c r="AH86" s="94"/>
      <c r="AI86" s="94"/>
      <c r="AJ86" s="94"/>
      <c r="AK86" s="94"/>
      <c r="AL86" s="94"/>
      <c r="AM86" s="94"/>
      <c r="AN86" s="94"/>
      <c r="AO86" s="94"/>
      <c r="AP86" s="94"/>
      <c r="AQ86" s="94"/>
      <c r="AR86" s="94"/>
      <c r="AS86" s="94"/>
      <c r="AT86" s="94"/>
      <c r="AU86" s="94"/>
      <c r="AV86" s="94"/>
      <c r="AW86" s="94"/>
      <c r="AX86" s="94"/>
      <c r="AY86" s="94"/>
      <c r="AZ86" s="94"/>
      <c r="BA86" s="104"/>
      <c r="BB86" s="104"/>
      <c r="BC86" s="104"/>
      <c r="BD86" s="104"/>
      <c r="BE86" s="104"/>
      <c r="BF86" s="104"/>
      <c r="BG86" s="104"/>
    </row>
    <row r="87" spans="1:59" s="106" customFormat="1" ht="31.5" customHeight="1" x14ac:dyDescent="0.25">
      <c r="A87" s="417" t="s">
        <v>795</v>
      </c>
      <c r="B87" s="418"/>
      <c r="C87" s="418"/>
      <c r="D87" s="418"/>
      <c r="E87" s="418"/>
      <c r="F87" s="418"/>
      <c r="G87" s="418"/>
      <c r="H87" s="418"/>
      <c r="I87" s="418"/>
      <c r="J87" s="418"/>
      <c r="K87" s="418"/>
      <c r="L87" s="418"/>
      <c r="M87" s="418"/>
      <c r="N87" s="418"/>
      <c r="O87" s="418"/>
      <c r="P87" s="418"/>
      <c r="Q87" s="418"/>
      <c r="R87" s="418"/>
      <c r="S87" s="418"/>
      <c r="T87" s="419"/>
      <c r="U87" s="507"/>
      <c r="V87" s="508"/>
      <c r="W87" s="508"/>
      <c r="X87" s="508"/>
      <c r="Y87" s="508"/>
      <c r="Z87" s="508"/>
      <c r="AA87" s="509"/>
      <c r="AB87" s="105"/>
      <c r="AC87" s="371"/>
      <c r="AD87" s="105"/>
      <c r="BA87" s="104"/>
      <c r="BB87" s="104"/>
      <c r="BC87" s="104"/>
      <c r="BD87" s="104"/>
      <c r="BE87" s="104"/>
      <c r="BF87" s="104"/>
      <c r="BG87" s="104"/>
    </row>
    <row r="88" spans="1:59" ht="87" customHeight="1" x14ac:dyDescent="0.25">
      <c r="A88" s="250" t="s">
        <v>906</v>
      </c>
      <c r="B88" s="250"/>
      <c r="C88" s="250"/>
      <c r="D88" s="250"/>
      <c r="E88" s="250"/>
      <c r="F88" s="250"/>
      <c r="G88" s="250"/>
      <c r="H88" s="250"/>
      <c r="I88" s="251"/>
      <c r="J88" s="252"/>
      <c r="K88" s="252"/>
      <c r="L88" s="252"/>
      <c r="M88" s="252"/>
      <c r="N88" s="252"/>
      <c r="O88" s="252"/>
      <c r="P88" s="252"/>
      <c r="Q88" s="252"/>
      <c r="R88" s="252"/>
      <c r="S88" s="252"/>
      <c r="T88" s="252"/>
      <c r="U88" s="252"/>
      <c r="V88" s="252"/>
      <c r="W88" s="252"/>
      <c r="X88" s="252"/>
      <c r="Y88" s="252"/>
      <c r="Z88" s="252"/>
      <c r="AA88" s="252"/>
      <c r="AB88" s="66"/>
      <c r="AC88" s="88"/>
    </row>
    <row r="89" spans="1:59" s="107" customFormat="1" ht="30.75" customHeight="1" x14ac:dyDescent="0.25">
      <c r="A89" s="380" t="s">
        <v>809</v>
      </c>
      <c r="B89" s="380"/>
      <c r="C89" s="380"/>
      <c r="D89" s="380"/>
      <c r="E89" s="380"/>
      <c r="F89" s="380"/>
      <c r="G89" s="380"/>
      <c r="H89" s="380"/>
      <c r="I89" s="380"/>
      <c r="J89" s="380"/>
      <c r="K89" s="380"/>
      <c r="L89" s="380"/>
      <c r="M89" s="380"/>
      <c r="N89" s="380"/>
      <c r="O89" s="380"/>
      <c r="P89" s="380"/>
      <c r="Q89" s="380"/>
      <c r="R89" s="380"/>
      <c r="S89" s="380"/>
      <c r="T89" s="380"/>
      <c r="U89" s="380"/>
      <c r="V89" s="380"/>
      <c r="W89" s="380"/>
      <c r="X89" s="380"/>
      <c r="Y89" s="380"/>
      <c r="Z89" s="380"/>
      <c r="AA89" s="380"/>
      <c r="AB89" s="108"/>
      <c r="AC89" s="117"/>
      <c r="AD89" s="108"/>
    </row>
    <row r="90" spans="1:59" s="107" customFormat="1" ht="15.75" customHeight="1" x14ac:dyDescent="0.25">
      <c r="A90" s="257" t="s">
        <v>810</v>
      </c>
      <c r="B90" s="257"/>
      <c r="C90" s="257"/>
      <c r="D90" s="257"/>
      <c r="E90" s="257"/>
      <c r="F90" s="257"/>
      <c r="G90" s="257"/>
      <c r="H90" s="257"/>
      <c r="I90" s="257"/>
      <c r="J90" s="257"/>
      <c r="K90" s="257"/>
      <c r="L90" s="257"/>
      <c r="M90" s="257"/>
      <c r="N90" s="257"/>
      <c r="O90" s="257"/>
      <c r="P90" s="257"/>
      <c r="Q90" s="257"/>
      <c r="R90" s="257"/>
      <c r="S90" s="257"/>
      <c r="T90" s="257"/>
      <c r="U90" s="257"/>
      <c r="V90" s="257"/>
      <c r="W90" s="257"/>
      <c r="X90" s="257"/>
      <c r="Y90" s="257"/>
      <c r="Z90" s="257"/>
      <c r="AA90" s="257"/>
      <c r="AB90" s="108"/>
      <c r="AC90" s="117"/>
      <c r="AD90" s="108"/>
    </row>
    <row r="91" spans="1:59" s="101" customFormat="1" ht="30.75" customHeight="1" x14ac:dyDescent="0.25">
      <c r="A91" s="381" t="s">
        <v>3</v>
      </c>
      <c r="B91" s="420" t="s">
        <v>796</v>
      </c>
      <c r="C91" s="421"/>
      <c r="D91" s="421"/>
      <c r="E91" s="421"/>
      <c r="F91" s="421"/>
      <c r="G91" s="421"/>
      <c r="H91" s="421"/>
      <c r="I91" s="421"/>
      <c r="J91" s="421"/>
      <c r="K91" s="421"/>
      <c r="L91" s="421"/>
      <c r="M91" s="421"/>
      <c r="N91" s="421"/>
      <c r="O91" s="421"/>
      <c r="P91" s="421"/>
      <c r="Q91" s="421"/>
      <c r="R91" s="421"/>
      <c r="S91" s="421"/>
      <c r="T91" s="421"/>
      <c r="U91" s="421"/>
      <c r="V91" s="421"/>
      <c r="W91" s="422"/>
      <c r="X91" s="298" t="s">
        <v>812</v>
      </c>
      <c r="Y91" s="298"/>
      <c r="Z91" s="298"/>
      <c r="AA91" s="298"/>
      <c r="AB91" s="102"/>
      <c r="AC91" s="126"/>
      <c r="AD91" s="103"/>
      <c r="BA91" s="104"/>
      <c r="BB91" s="104"/>
      <c r="BC91" s="104"/>
      <c r="BD91" s="104"/>
      <c r="BE91" s="104"/>
      <c r="BF91" s="104"/>
      <c r="BG91" s="104"/>
    </row>
    <row r="92" spans="1:59" s="101" customFormat="1" ht="52.5" customHeight="1" x14ac:dyDescent="0.25">
      <c r="A92" s="382"/>
      <c r="B92" s="423"/>
      <c r="C92" s="424"/>
      <c r="D92" s="424"/>
      <c r="E92" s="424"/>
      <c r="F92" s="424"/>
      <c r="G92" s="424"/>
      <c r="H92" s="424"/>
      <c r="I92" s="424"/>
      <c r="J92" s="424"/>
      <c r="K92" s="424"/>
      <c r="L92" s="424"/>
      <c r="M92" s="424"/>
      <c r="N92" s="424"/>
      <c r="O92" s="424"/>
      <c r="P92" s="424"/>
      <c r="Q92" s="424"/>
      <c r="R92" s="424"/>
      <c r="S92" s="424"/>
      <c r="T92" s="424"/>
      <c r="U92" s="424"/>
      <c r="V92" s="424"/>
      <c r="W92" s="425"/>
      <c r="X92" s="298" t="s">
        <v>811</v>
      </c>
      <c r="Y92" s="298"/>
      <c r="Z92" s="298"/>
      <c r="AA92" s="298"/>
      <c r="AB92" s="102"/>
      <c r="AC92" s="126"/>
      <c r="AD92" s="103"/>
      <c r="BA92" s="104"/>
      <c r="BB92" s="104"/>
      <c r="BC92" s="104"/>
      <c r="BD92" s="104"/>
      <c r="BE92" s="104"/>
      <c r="BF92" s="104"/>
      <c r="BG92" s="104"/>
    </row>
    <row r="93" spans="1:59" s="101" customFormat="1" ht="30" customHeight="1" x14ac:dyDescent="0.25">
      <c r="A93" s="98">
        <v>1</v>
      </c>
      <c r="B93" s="383" t="s">
        <v>871</v>
      </c>
      <c r="C93" s="383"/>
      <c r="D93" s="383"/>
      <c r="E93" s="383"/>
      <c r="F93" s="383"/>
      <c r="G93" s="383"/>
      <c r="H93" s="383"/>
      <c r="I93" s="383"/>
      <c r="J93" s="383"/>
      <c r="K93" s="383"/>
      <c r="L93" s="383"/>
      <c r="M93" s="383"/>
      <c r="N93" s="383"/>
      <c r="O93" s="383"/>
      <c r="P93" s="383"/>
      <c r="Q93" s="383"/>
      <c r="R93" s="383"/>
      <c r="S93" s="383"/>
      <c r="T93" s="383"/>
      <c r="U93" s="383"/>
      <c r="V93" s="383"/>
      <c r="W93" s="383"/>
      <c r="X93" s="384"/>
      <c r="Y93" s="384"/>
      <c r="Z93" s="384"/>
      <c r="AA93" s="384"/>
      <c r="AB93" s="102"/>
      <c r="AC93" s="126"/>
      <c r="AD93" s="103"/>
      <c r="BA93" s="104"/>
      <c r="BB93" s="104"/>
      <c r="BC93" s="104"/>
      <c r="BD93" s="104"/>
      <c r="BE93" s="104"/>
      <c r="BF93" s="104"/>
      <c r="BG93" s="104"/>
    </row>
    <row r="94" spans="1:59" s="101" customFormat="1" ht="30" customHeight="1" x14ac:dyDescent="0.25">
      <c r="A94" s="98">
        <v>2</v>
      </c>
      <c r="B94" s="383" t="s">
        <v>813</v>
      </c>
      <c r="C94" s="383"/>
      <c r="D94" s="383"/>
      <c r="E94" s="383"/>
      <c r="F94" s="383"/>
      <c r="G94" s="383"/>
      <c r="H94" s="383"/>
      <c r="I94" s="383"/>
      <c r="J94" s="383"/>
      <c r="K94" s="383"/>
      <c r="L94" s="383"/>
      <c r="M94" s="383"/>
      <c r="N94" s="383"/>
      <c r="O94" s="383"/>
      <c r="P94" s="383"/>
      <c r="Q94" s="383"/>
      <c r="R94" s="383"/>
      <c r="S94" s="383"/>
      <c r="T94" s="383"/>
      <c r="U94" s="383"/>
      <c r="V94" s="383"/>
      <c r="W94" s="383"/>
      <c r="X94" s="384"/>
      <c r="Y94" s="384"/>
      <c r="Z94" s="384"/>
      <c r="AA94" s="384"/>
      <c r="AB94" s="102"/>
      <c r="AC94" s="126"/>
      <c r="AD94" s="103"/>
      <c r="BA94" s="104"/>
      <c r="BB94" s="104"/>
      <c r="BC94" s="104"/>
      <c r="BD94" s="104"/>
      <c r="BE94" s="104"/>
      <c r="BF94" s="104"/>
      <c r="BG94" s="104"/>
    </row>
    <row r="95" spans="1:59" s="101" customFormat="1" ht="30" customHeight="1" x14ac:dyDescent="0.25">
      <c r="A95" s="196">
        <v>3</v>
      </c>
      <c r="B95" s="383" t="s">
        <v>814</v>
      </c>
      <c r="C95" s="383"/>
      <c r="D95" s="383"/>
      <c r="E95" s="383"/>
      <c r="F95" s="383"/>
      <c r="G95" s="383"/>
      <c r="H95" s="383"/>
      <c r="I95" s="383"/>
      <c r="J95" s="383"/>
      <c r="K95" s="383"/>
      <c r="L95" s="383"/>
      <c r="M95" s="383"/>
      <c r="N95" s="383"/>
      <c r="O95" s="383"/>
      <c r="P95" s="383"/>
      <c r="Q95" s="383"/>
      <c r="R95" s="383"/>
      <c r="S95" s="383"/>
      <c r="T95" s="383"/>
      <c r="U95" s="383"/>
      <c r="V95" s="383"/>
      <c r="W95" s="383"/>
      <c r="X95" s="384"/>
      <c r="Y95" s="384"/>
      <c r="Z95" s="384"/>
      <c r="AA95" s="384"/>
      <c r="AB95" s="102"/>
      <c r="AC95" s="126"/>
      <c r="AD95" s="103"/>
      <c r="BA95" s="104"/>
      <c r="BB95" s="104"/>
      <c r="BC95" s="104"/>
      <c r="BD95" s="104"/>
      <c r="BE95" s="104"/>
      <c r="BF95" s="104"/>
      <c r="BG95" s="104"/>
    </row>
    <row r="96" spans="1:59" s="101" customFormat="1" ht="30" customHeight="1" x14ac:dyDescent="0.25">
      <c r="A96" s="196">
        <v>4</v>
      </c>
      <c r="B96" s="383" t="s">
        <v>815</v>
      </c>
      <c r="C96" s="383"/>
      <c r="D96" s="383"/>
      <c r="E96" s="383"/>
      <c r="F96" s="383"/>
      <c r="G96" s="383"/>
      <c r="H96" s="383"/>
      <c r="I96" s="383"/>
      <c r="J96" s="383"/>
      <c r="K96" s="383"/>
      <c r="L96" s="383"/>
      <c r="M96" s="383"/>
      <c r="N96" s="383"/>
      <c r="O96" s="383"/>
      <c r="P96" s="383"/>
      <c r="Q96" s="383"/>
      <c r="R96" s="383"/>
      <c r="S96" s="383"/>
      <c r="T96" s="383"/>
      <c r="U96" s="383"/>
      <c r="V96" s="383"/>
      <c r="W96" s="383"/>
      <c r="X96" s="384"/>
      <c r="Y96" s="384"/>
      <c r="Z96" s="384"/>
      <c r="AA96" s="384"/>
      <c r="AB96" s="102"/>
      <c r="AC96" s="126"/>
      <c r="AD96" s="103"/>
      <c r="BA96" s="104"/>
      <c r="BB96" s="104"/>
      <c r="BC96" s="104"/>
      <c r="BD96" s="104"/>
      <c r="BE96" s="104"/>
      <c r="BF96" s="104"/>
      <c r="BG96" s="104"/>
    </row>
    <row r="97" spans="1:59" s="101" customFormat="1" ht="38.25" customHeight="1" x14ac:dyDescent="0.25">
      <c r="A97" s="196">
        <v>5</v>
      </c>
      <c r="B97" s="383" t="s">
        <v>816</v>
      </c>
      <c r="C97" s="383"/>
      <c r="D97" s="383"/>
      <c r="E97" s="383"/>
      <c r="F97" s="383"/>
      <c r="G97" s="383"/>
      <c r="H97" s="383"/>
      <c r="I97" s="383"/>
      <c r="J97" s="383"/>
      <c r="K97" s="383"/>
      <c r="L97" s="383"/>
      <c r="M97" s="383"/>
      <c r="N97" s="383"/>
      <c r="O97" s="383"/>
      <c r="P97" s="383"/>
      <c r="Q97" s="383"/>
      <c r="R97" s="383"/>
      <c r="S97" s="383"/>
      <c r="T97" s="383"/>
      <c r="U97" s="383"/>
      <c r="V97" s="383"/>
      <c r="W97" s="383"/>
      <c r="X97" s="384"/>
      <c r="Y97" s="384"/>
      <c r="Z97" s="384"/>
      <c r="AA97" s="384"/>
      <c r="AB97" s="102"/>
      <c r="AC97" s="126"/>
      <c r="AD97" s="103"/>
      <c r="BA97" s="104"/>
      <c r="BB97" s="104"/>
      <c r="BC97" s="104"/>
      <c r="BD97" s="104"/>
      <c r="BE97" s="104"/>
      <c r="BF97" s="104"/>
      <c r="BG97" s="104"/>
    </row>
    <row r="98" spans="1:59" s="101" customFormat="1" ht="30" customHeight="1" x14ac:dyDescent="0.25">
      <c r="A98" s="196">
        <v>6</v>
      </c>
      <c r="B98" s="383" t="s">
        <v>817</v>
      </c>
      <c r="C98" s="383"/>
      <c r="D98" s="383"/>
      <c r="E98" s="383"/>
      <c r="F98" s="383"/>
      <c r="G98" s="383"/>
      <c r="H98" s="383"/>
      <c r="I98" s="383"/>
      <c r="J98" s="383"/>
      <c r="K98" s="383"/>
      <c r="L98" s="383"/>
      <c r="M98" s="383"/>
      <c r="N98" s="383"/>
      <c r="O98" s="383"/>
      <c r="P98" s="383"/>
      <c r="Q98" s="383"/>
      <c r="R98" s="383"/>
      <c r="S98" s="383"/>
      <c r="T98" s="383"/>
      <c r="U98" s="383"/>
      <c r="V98" s="383"/>
      <c r="W98" s="383"/>
      <c r="X98" s="298"/>
      <c r="Y98" s="298"/>
      <c r="Z98" s="298"/>
      <c r="AA98" s="298"/>
      <c r="AB98" s="102"/>
      <c r="AC98" s="126"/>
      <c r="AD98" s="103"/>
      <c r="BA98" s="104"/>
      <c r="BB98" s="104"/>
      <c r="BC98" s="104"/>
      <c r="BD98" s="104"/>
      <c r="BE98" s="104"/>
      <c r="BF98" s="104"/>
      <c r="BG98" s="104"/>
    </row>
    <row r="99" spans="1:59" s="101" customFormat="1" ht="30" customHeight="1" x14ac:dyDescent="0.25">
      <c r="A99" s="98" t="s">
        <v>6489</v>
      </c>
      <c r="B99" s="383" t="s">
        <v>818</v>
      </c>
      <c r="C99" s="383"/>
      <c r="D99" s="383"/>
      <c r="E99" s="383"/>
      <c r="F99" s="383"/>
      <c r="G99" s="383"/>
      <c r="H99" s="383"/>
      <c r="I99" s="383"/>
      <c r="J99" s="383"/>
      <c r="K99" s="383"/>
      <c r="L99" s="383"/>
      <c r="M99" s="383"/>
      <c r="N99" s="383"/>
      <c r="O99" s="383"/>
      <c r="P99" s="383"/>
      <c r="Q99" s="383"/>
      <c r="R99" s="383"/>
      <c r="S99" s="383"/>
      <c r="T99" s="383"/>
      <c r="U99" s="383"/>
      <c r="V99" s="383"/>
      <c r="W99" s="383"/>
      <c r="X99" s="384"/>
      <c r="Y99" s="384"/>
      <c r="Z99" s="384"/>
      <c r="AA99" s="384"/>
      <c r="AB99" s="102"/>
      <c r="AC99" s="126"/>
      <c r="AD99" s="103"/>
      <c r="BA99" s="104"/>
      <c r="BB99" s="104"/>
      <c r="BC99" s="104"/>
      <c r="BD99" s="104"/>
      <c r="BE99" s="104"/>
      <c r="BF99" s="104"/>
      <c r="BG99" s="104"/>
    </row>
    <row r="100" spans="1:59" s="101" customFormat="1" ht="30" customHeight="1" x14ac:dyDescent="0.25">
      <c r="A100" s="98" t="s">
        <v>6490</v>
      </c>
      <c r="B100" s="383" t="s">
        <v>819</v>
      </c>
      <c r="C100" s="383"/>
      <c r="D100" s="383"/>
      <c r="E100" s="383"/>
      <c r="F100" s="383"/>
      <c r="G100" s="383"/>
      <c r="H100" s="383"/>
      <c r="I100" s="383"/>
      <c r="J100" s="383"/>
      <c r="K100" s="383"/>
      <c r="L100" s="383"/>
      <c r="M100" s="383"/>
      <c r="N100" s="383"/>
      <c r="O100" s="383"/>
      <c r="P100" s="383"/>
      <c r="Q100" s="383"/>
      <c r="R100" s="383"/>
      <c r="S100" s="383"/>
      <c r="T100" s="383"/>
      <c r="U100" s="383"/>
      <c r="V100" s="383"/>
      <c r="W100" s="383"/>
      <c r="X100" s="384"/>
      <c r="Y100" s="384"/>
      <c r="Z100" s="384"/>
      <c r="AA100" s="384"/>
      <c r="AB100" s="102"/>
      <c r="AC100" s="126"/>
      <c r="AD100" s="103"/>
      <c r="BA100" s="104"/>
      <c r="BB100" s="104"/>
      <c r="BC100" s="104"/>
      <c r="BD100" s="104"/>
      <c r="BE100" s="104"/>
      <c r="BF100" s="104"/>
      <c r="BG100" s="104"/>
    </row>
    <row r="101" spans="1:59" s="101" customFormat="1" ht="52.5" customHeight="1" x14ac:dyDescent="0.25">
      <c r="A101" s="98">
        <v>7</v>
      </c>
      <c r="B101" s="383" t="s">
        <v>6488</v>
      </c>
      <c r="C101" s="383"/>
      <c r="D101" s="383"/>
      <c r="E101" s="383"/>
      <c r="F101" s="383"/>
      <c r="G101" s="383"/>
      <c r="H101" s="383"/>
      <c r="I101" s="383"/>
      <c r="J101" s="383"/>
      <c r="K101" s="383"/>
      <c r="L101" s="383"/>
      <c r="M101" s="383"/>
      <c r="N101" s="383"/>
      <c r="O101" s="383"/>
      <c r="P101" s="383"/>
      <c r="Q101" s="383"/>
      <c r="R101" s="383"/>
      <c r="S101" s="383"/>
      <c r="T101" s="383"/>
      <c r="U101" s="383"/>
      <c r="V101" s="383"/>
      <c r="W101" s="383"/>
      <c r="X101" s="384"/>
      <c r="Y101" s="384"/>
      <c r="Z101" s="384"/>
      <c r="AA101" s="384"/>
      <c r="AB101" s="102"/>
      <c r="AC101" s="126"/>
      <c r="AD101" s="103"/>
      <c r="BA101" s="104"/>
      <c r="BB101" s="104"/>
      <c r="BC101" s="104"/>
      <c r="BD101" s="104"/>
      <c r="BE101" s="104"/>
      <c r="BF101" s="104"/>
      <c r="BG101" s="104"/>
    </row>
    <row r="102" spans="1:59" s="101" customFormat="1" ht="30" customHeight="1" x14ac:dyDescent="0.25">
      <c r="A102" s="98">
        <v>8</v>
      </c>
      <c r="B102" s="383" t="s">
        <v>6491</v>
      </c>
      <c r="C102" s="383"/>
      <c r="D102" s="383"/>
      <c r="E102" s="383"/>
      <c r="F102" s="383"/>
      <c r="G102" s="383"/>
      <c r="H102" s="383"/>
      <c r="I102" s="383"/>
      <c r="J102" s="383"/>
      <c r="K102" s="383"/>
      <c r="L102" s="383"/>
      <c r="M102" s="383"/>
      <c r="N102" s="383"/>
      <c r="O102" s="383"/>
      <c r="P102" s="383"/>
      <c r="Q102" s="383"/>
      <c r="R102" s="383"/>
      <c r="S102" s="383"/>
      <c r="T102" s="383"/>
      <c r="U102" s="383"/>
      <c r="V102" s="383"/>
      <c r="W102" s="383"/>
      <c r="X102" s="384"/>
      <c r="Y102" s="384"/>
      <c r="Z102" s="384"/>
      <c r="AA102" s="384"/>
      <c r="AB102" s="102"/>
      <c r="AC102" s="126"/>
      <c r="AD102" s="103"/>
      <c r="BA102" s="104"/>
      <c r="BB102" s="104"/>
      <c r="BC102" s="104"/>
      <c r="BD102" s="104"/>
      <c r="BE102" s="104"/>
      <c r="BF102" s="104"/>
      <c r="BG102" s="104"/>
    </row>
    <row r="103" spans="1:59" ht="78" customHeight="1" x14ac:dyDescent="0.25">
      <c r="A103" s="276" t="s">
        <v>6493</v>
      </c>
      <c r="B103" s="277"/>
      <c r="C103" s="277"/>
      <c r="D103" s="277"/>
      <c r="E103" s="277"/>
      <c r="F103" s="277"/>
      <c r="G103" s="277"/>
      <c r="H103" s="277"/>
      <c r="I103" s="277"/>
      <c r="J103" s="277"/>
      <c r="K103" s="277"/>
      <c r="L103" s="277"/>
      <c r="M103" s="277"/>
      <c r="N103" s="277"/>
      <c r="O103" s="277"/>
      <c r="P103" s="277"/>
      <c r="Q103" s="277"/>
      <c r="R103" s="277"/>
      <c r="S103" s="277"/>
      <c r="T103" s="277"/>
      <c r="U103" s="277"/>
      <c r="V103" s="277"/>
      <c r="W103" s="277"/>
      <c r="X103" s="277"/>
      <c r="Y103" s="277"/>
      <c r="Z103" s="277"/>
      <c r="AA103" s="277"/>
      <c r="AB103" s="66"/>
      <c r="AC103" s="118" t="s">
        <v>820</v>
      </c>
      <c r="AD103" s="109"/>
      <c r="AE103" s="109"/>
      <c r="AF103" s="109"/>
      <c r="AG103" s="109"/>
      <c r="AH103" s="109"/>
      <c r="AI103" s="109"/>
      <c r="AJ103" s="109"/>
      <c r="AK103" s="109"/>
      <c r="AL103" s="109"/>
      <c r="AM103" s="109"/>
      <c r="AN103" s="109"/>
      <c r="AO103" s="109"/>
      <c r="AP103" s="109"/>
      <c r="AQ103" s="109"/>
      <c r="AR103" s="109"/>
      <c r="AS103" s="109"/>
      <c r="AT103" s="109"/>
      <c r="AU103" s="109"/>
      <c r="AV103" s="109"/>
      <c r="AW103" s="109"/>
      <c r="AX103" s="109"/>
      <c r="AY103" s="109"/>
      <c r="AZ103" s="109"/>
      <c r="BA103" s="109"/>
      <c r="BB103" s="109"/>
      <c r="BC103" s="109"/>
      <c r="BD103" s="109"/>
      <c r="BE103" s="109"/>
      <c r="BF103" s="109"/>
    </row>
    <row r="104" spans="1:59" ht="97.5" customHeight="1" x14ac:dyDescent="0.25">
      <c r="A104" s="258" t="s">
        <v>6633</v>
      </c>
      <c r="B104" s="259"/>
      <c r="C104" s="259"/>
      <c r="D104" s="259"/>
      <c r="E104" s="259"/>
      <c r="F104" s="259"/>
      <c r="G104" s="259"/>
      <c r="H104" s="259"/>
      <c r="I104" s="260"/>
      <c r="J104" s="261" t="s">
        <v>6635</v>
      </c>
      <c r="K104" s="262"/>
      <c r="L104" s="262"/>
      <c r="M104" s="262"/>
      <c r="N104" s="262"/>
      <c r="O104" s="262"/>
      <c r="P104" s="262"/>
      <c r="Q104" s="262"/>
      <c r="R104" s="263"/>
      <c r="S104" s="261" t="s">
        <v>6637</v>
      </c>
      <c r="T104" s="262"/>
      <c r="U104" s="262"/>
      <c r="V104" s="262"/>
      <c r="W104" s="262"/>
      <c r="X104" s="262"/>
      <c r="Y104" s="262"/>
      <c r="Z104" s="262"/>
      <c r="AA104" s="263"/>
      <c r="AB104" s="110"/>
      <c r="AC104" s="195" t="s">
        <v>6636</v>
      </c>
      <c r="AD104" s="109"/>
      <c r="AE104" s="109"/>
      <c r="AF104" s="109"/>
      <c r="AG104" s="109"/>
      <c r="AH104" s="109"/>
      <c r="AI104" s="109"/>
      <c r="AJ104" s="109"/>
      <c r="AK104" s="109"/>
      <c r="AL104" s="109"/>
      <c r="AM104" s="109"/>
      <c r="AN104" s="109"/>
      <c r="AO104" s="109"/>
      <c r="AP104" s="109"/>
      <c r="AQ104" s="109"/>
      <c r="AR104" s="109"/>
      <c r="AS104" s="109"/>
      <c r="AT104" s="109"/>
      <c r="AU104" s="109"/>
      <c r="AV104" s="109"/>
      <c r="AW104" s="109"/>
      <c r="AX104" s="109"/>
      <c r="AY104" s="109"/>
      <c r="AZ104" s="109"/>
      <c r="BA104" s="109"/>
      <c r="BB104" s="109"/>
      <c r="BC104" s="109"/>
      <c r="BD104" s="109"/>
      <c r="BE104" s="109"/>
      <c r="BF104" s="109"/>
    </row>
    <row r="105" spans="1:59" s="140" customFormat="1" ht="37.5" customHeight="1" x14ac:dyDescent="0.25">
      <c r="A105" s="273"/>
      <c r="B105" s="274"/>
      <c r="C105" s="274"/>
      <c r="D105" s="274"/>
      <c r="E105" s="274"/>
      <c r="F105" s="274"/>
      <c r="G105" s="274"/>
      <c r="H105" s="274"/>
      <c r="I105" s="275"/>
      <c r="J105" s="273"/>
      <c r="K105" s="274"/>
      <c r="L105" s="274"/>
      <c r="M105" s="274"/>
      <c r="N105" s="274"/>
      <c r="O105" s="274"/>
      <c r="P105" s="274"/>
      <c r="Q105" s="274"/>
      <c r="R105" s="275"/>
      <c r="S105" s="273"/>
      <c r="T105" s="274"/>
      <c r="U105" s="274"/>
      <c r="V105" s="274"/>
      <c r="W105" s="274"/>
      <c r="X105" s="274"/>
      <c r="Y105" s="274"/>
      <c r="Z105" s="274"/>
      <c r="AA105" s="275"/>
      <c r="AB105" s="105"/>
      <c r="AC105" s="128"/>
      <c r="AD105" s="105"/>
    </row>
    <row r="106" spans="1:59" s="107" customFormat="1" ht="30.75" customHeight="1" x14ac:dyDescent="0.25">
      <c r="A106" s="380" t="s">
        <v>821</v>
      </c>
      <c r="B106" s="380"/>
      <c r="C106" s="380"/>
      <c r="D106" s="380"/>
      <c r="E106" s="380"/>
      <c r="F106" s="380"/>
      <c r="G106" s="380"/>
      <c r="H106" s="380"/>
      <c r="I106" s="380"/>
      <c r="J106" s="380"/>
      <c r="K106" s="380"/>
      <c r="L106" s="380"/>
      <c r="M106" s="380"/>
      <c r="N106" s="380"/>
      <c r="O106" s="380"/>
      <c r="P106" s="380"/>
      <c r="Q106" s="380"/>
      <c r="R106" s="380"/>
      <c r="S106" s="380"/>
      <c r="T106" s="380"/>
      <c r="U106" s="380"/>
      <c r="V106" s="380"/>
      <c r="W106" s="380"/>
      <c r="X106" s="380"/>
      <c r="Y106" s="380"/>
      <c r="Z106" s="380"/>
      <c r="AA106" s="380"/>
      <c r="AB106" s="108"/>
      <c r="AC106" s="117"/>
      <c r="AD106" s="108"/>
    </row>
    <row r="107" spans="1:59" s="107" customFormat="1" ht="32.25" customHeight="1" x14ac:dyDescent="0.25">
      <c r="A107" s="257" t="s">
        <v>825</v>
      </c>
      <c r="B107" s="257"/>
      <c r="C107" s="257"/>
      <c r="D107" s="257"/>
      <c r="E107" s="257"/>
      <c r="F107" s="257"/>
      <c r="G107" s="257"/>
      <c r="H107" s="257"/>
      <c r="I107" s="257"/>
      <c r="J107" s="257"/>
      <c r="K107" s="257"/>
      <c r="L107" s="257"/>
      <c r="M107" s="257"/>
      <c r="N107" s="257"/>
      <c r="O107" s="257"/>
      <c r="P107" s="257"/>
      <c r="Q107" s="257"/>
      <c r="R107" s="257"/>
      <c r="S107" s="257"/>
      <c r="T107" s="257"/>
      <c r="U107" s="257"/>
      <c r="V107" s="257"/>
      <c r="W107" s="257"/>
      <c r="X107" s="257"/>
      <c r="Y107" s="257"/>
      <c r="Z107" s="257"/>
      <c r="AA107" s="257"/>
      <c r="AB107" s="108"/>
      <c r="AC107" s="117"/>
      <c r="AD107" s="108"/>
    </row>
    <row r="108" spans="1:59" s="111" customFormat="1" ht="15.75" customHeight="1" x14ac:dyDescent="0.25">
      <c r="A108" s="278" t="s">
        <v>822</v>
      </c>
      <c r="B108" s="278"/>
      <c r="C108" s="278"/>
      <c r="D108" s="278"/>
      <c r="E108" s="278"/>
      <c r="F108" s="278"/>
      <c r="G108" s="278"/>
      <c r="H108" s="278"/>
      <c r="I108" s="278"/>
      <c r="J108" s="278"/>
      <c r="K108" s="278"/>
      <c r="L108" s="278"/>
      <c r="M108" s="278"/>
      <c r="N108" s="278"/>
      <c r="O108" s="278"/>
      <c r="P108" s="278"/>
      <c r="Q108" s="278"/>
      <c r="R108" s="279" t="s">
        <v>848</v>
      </c>
      <c r="S108" s="279"/>
      <c r="T108" s="279"/>
      <c r="U108" s="280" t="s">
        <v>907</v>
      </c>
      <c r="V108" s="281"/>
      <c r="W108" s="282"/>
      <c r="X108" s="280" t="s">
        <v>6477</v>
      </c>
      <c r="Y108" s="281"/>
      <c r="Z108" s="281"/>
      <c r="AA108" s="282"/>
      <c r="AB108" s="93"/>
      <c r="AC108" s="129"/>
      <c r="AD108" s="93"/>
    </row>
    <row r="109" spans="1:59" s="112" customFormat="1" ht="103.5" customHeight="1" x14ac:dyDescent="0.25">
      <c r="A109" s="278" t="s">
        <v>796</v>
      </c>
      <c r="B109" s="278"/>
      <c r="C109" s="278"/>
      <c r="D109" s="278"/>
      <c r="E109" s="278"/>
      <c r="F109" s="278" t="s">
        <v>823</v>
      </c>
      <c r="G109" s="278"/>
      <c r="H109" s="286" t="s">
        <v>730</v>
      </c>
      <c r="I109" s="286"/>
      <c r="J109" s="287" t="s">
        <v>908</v>
      </c>
      <c r="K109" s="288"/>
      <c r="L109" s="287" t="s">
        <v>847</v>
      </c>
      <c r="M109" s="289"/>
      <c r="N109" s="288"/>
      <c r="O109" s="287" t="s">
        <v>824</v>
      </c>
      <c r="P109" s="289"/>
      <c r="Q109" s="288"/>
      <c r="R109" s="279"/>
      <c r="S109" s="279"/>
      <c r="T109" s="279"/>
      <c r="U109" s="283"/>
      <c r="V109" s="284"/>
      <c r="W109" s="285"/>
      <c r="X109" s="283"/>
      <c r="Y109" s="284"/>
      <c r="Z109" s="284"/>
      <c r="AA109" s="285"/>
      <c r="AB109" s="93"/>
      <c r="AC109" s="118" t="s">
        <v>6638</v>
      </c>
      <c r="AD109" s="93"/>
    </row>
    <row r="110" spans="1:59" s="113" customFormat="1" ht="31.5" x14ac:dyDescent="0.25">
      <c r="A110" s="385"/>
      <c r="B110" s="385"/>
      <c r="C110" s="385"/>
      <c r="D110" s="385"/>
      <c r="E110" s="385"/>
      <c r="F110" s="385"/>
      <c r="G110" s="385"/>
      <c r="H110" s="386"/>
      <c r="I110" s="386"/>
      <c r="J110" s="387"/>
      <c r="K110" s="388"/>
      <c r="L110" s="387"/>
      <c r="M110" s="389"/>
      <c r="N110" s="388"/>
      <c r="O110" s="387"/>
      <c r="P110" s="389"/>
      <c r="Q110" s="388"/>
      <c r="R110" s="386"/>
      <c r="S110" s="386"/>
      <c r="T110" s="386"/>
      <c r="U110" s="413"/>
      <c r="V110" s="413"/>
      <c r="W110" s="413"/>
      <c r="X110" s="414"/>
      <c r="Y110" s="415"/>
      <c r="Z110" s="415"/>
      <c r="AA110" s="416"/>
      <c r="AB110" s="114"/>
      <c r="AC110" s="162" t="s">
        <v>6478</v>
      </c>
      <c r="AD110" s="114"/>
    </row>
    <row r="111" spans="1:59" s="113" customFormat="1" ht="15.75" x14ac:dyDescent="0.25">
      <c r="A111" s="385"/>
      <c r="B111" s="385"/>
      <c r="C111" s="385"/>
      <c r="D111" s="385"/>
      <c r="E111" s="385"/>
      <c r="F111" s="385"/>
      <c r="G111" s="385"/>
      <c r="H111" s="386"/>
      <c r="I111" s="386"/>
      <c r="J111" s="387"/>
      <c r="K111" s="388"/>
      <c r="L111" s="387"/>
      <c r="M111" s="389"/>
      <c r="N111" s="388"/>
      <c r="O111" s="387"/>
      <c r="P111" s="389"/>
      <c r="Q111" s="388"/>
      <c r="R111" s="386"/>
      <c r="S111" s="386"/>
      <c r="T111" s="386"/>
      <c r="U111" s="413"/>
      <c r="V111" s="413"/>
      <c r="W111" s="413"/>
      <c r="X111" s="414"/>
      <c r="Y111" s="415"/>
      <c r="Z111" s="415"/>
      <c r="AA111" s="416"/>
      <c r="AB111" s="114"/>
      <c r="AC111" s="130"/>
      <c r="AD111" s="114"/>
    </row>
    <row r="112" spans="1:59" s="113" customFormat="1" ht="15.75" x14ac:dyDescent="0.25">
      <c r="A112" s="385"/>
      <c r="B112" s="385"/>
      <c r="C112" s="385"/>
      <c r="D112" s="385"/>
      <c r="E112" s="385"/>
      <c r="F112" s="385"/>
      <c r="G112" s="385"/>
      <c r="H112" s="386"/>
      <c r="I112" s="386"/>
      <c r="J112" s="387"/>
      <c r="K112" s="388"/>
      <c r="L112" s="387"/>
      <c r="M112" s="389"/>
      <c r="N112" s="388"/>
      <c r="O112" s="387"/>
      <c r="P112" s="389"/>
      <c r="Q112" s="388"/>
      <c r="R112" s="386"/>
      <c r="S112" s="386"/>
      <c r="T112" s="386"/>
      <c r="U112" s="413"/>
      <c r="V112" s="413"/>
      <c r="W112" s="413"/>
      <c r="X112" s="414"/>
      <c r="Y112" s="415"/>
      <c r="Z112" s="415"/>
      <c r="AA112" s="416"/>
      <c r="AB112" s="114"/>
      <c r="AC112" s="130"/>
      <c r="AD112" s="114"/>
    </row>
    <row r="113" spans="1:35" s="113" customFormat="1" ht="26.25" customHeight="1" x14ac:dyDescent="0.25">
      <c r="A113" s="510" t="s">
        <v>6648</v>
      </c>
      <c r="B113" s="511"/>
      <c r="C113" s="511"/>
      <c r="D113" s="511"/>
      <c r="E113" s="511"/>
      <c r="F113" s="511"/>
      <c r="G113" s="511"/>
      <c r="H113" s="511"/>
      <c r="I113" s="511"/>
      <c r="J113" s="511"/>
      <c r="K113" s="511"/>
      <c r="L113" s="511"/>
      <c r="M113" s="511"/>
      <c r="N113" s="511"/>
      <c r="O113" s="511"/>
      <c r="P113" s="511"/>
      <c r="Q113" s="511"/>
      <c r="R113" s="511"/>
      <c r="S113" s="511"/>
      <c r="T113" s="511"/>
      <c r="U113" s="511"/>
      <c r="V113" s="511"/>
      <c r="W113" s="511"/>
      <c r="X113" s="511"/>
      <c r="Y113" s="511"/>
      <c r="Z113" s="511"/>
      <c r="AA113" s="511"/>
      <c r="AB113" s="115"/>
      <c r="AC113" s="131"/>
      <c r="AD113" s="116"/>
    </row>
    <row r="114" spans="1:35" s="113" customFormat="1" ht="15.75" x14ac:dyDescent="0.25">
      <c r="A114" s="385"/>
      <c r="B114" s="385"/>
      <c r="C114" s="385"/>
      <c r="D114" s="385"/>
      <c r="E114" s="385"/>
      <c r="F114" s="385"/>
      <c r="G114" s="385"/>
      <c r="H114" s="386"/>
      <c r="I114" s="386"/>
      <c r="J114" s="387"/>
      <c r="K114" s="388"/>
      <c r="L114" s="387"/>
      <c r="M114" s="389"/>
      <c r="N114" s="388"/>
      <c r="O114" s="387"/>
      <c r="P114" s="389"/>
      <c r="Q114" s="388"/>
      <c r="R114" s="298" t="s">
        <v>93</v>
      </c>
      <c r="S114" s="298"/>
      <c r="T114" s="298"/>
      <c r="U114" s="413"/>
      <c r="V114" s="413"/>
      <c r="W114" s="413"/>
      <c r="X114" s="414"/>
      <c r="Y114" s="415"/>
      <c r="Z114" s="415"/>
      <c r="AA114" s="416"/>
      <c r="AB114" s="114"/>
      <c r="AC114" s="130"/>
      <c r="AD114" s="114"/>
    </row>
    <row r="115" spans="1:35" s="113" customFormat="1" ht="15.75" x14ac:dyDescent="0.25">
      <c r="A115" s="385"/>
      <c r="B115" s="385"/>
      <c r="C115" s="385"/>
      <c r="D115" s="385"/>
      <c r="E115" s="385"/>
      <c r="F115" s="385"/>
      <c r="G115" s="385"/>
      <c r="H115" s="386"/>
      <c r="I115" s="386"/>
      <c r="J115" s="387"/>
      <c r="K115" s="388"/>
      <c r="L115" s="387"/>
      <c r="M115" s="389"/>
      <c r="N115" s="388"/>
      <c r="O115" s="387"/>
      <c r="P115" s="389"/>
      <c r="Q115" s="388"/>
      <c r="R115" s="298" t="s">
        <v>93</v>
      </c>
      <c r="S115" s="298"/>
      <c r="T115" s="298"/>
      <c r="U115" s="413"/>
      <c r="V115" s="413"/>
      <c r="W115" s="413"/>
      <c r="X115" s="414"/>
      <c r="Y115" s="415"/>
      <c r="Z115" s="415"/>
      <c r="AA115" s="416"/>
      <c r="AB115" s="114"/>
      <c r="AC115" s="130"/>
      <c r="AD115" s="114"/>
    </row>
    <row r="116" spans="1:35" s="113" customFormat="1" ht="54.75" customHeight="1" x14ac:dyDescent="0.25">
      <c r="A116" s="375" t="s">
        <v>853</v>
      </c>
      <c r="B116" s="375"/>
      <c r="C116" s="375"/>
      <c r="D116" s="375"/>
      <c r="E116" s="375"/>
      <c r="F116" s="375"/>
      <c r="G116" s="375"/>
      <c r="H116" s="375"/>
      <c r="I116" s="375"/>
      <c r="J116" s="375"/>
      <c r="K116" s="375"/>
      <c r="L116" s="375"/>
      <c r="M116" s="375"/>
      <c r="N116" s="375"/>
      <c r="O116" s="375"/>
      <c r="P116" s="375"/>
      <c r="Q116" s="375"/>
      <c r="R116" s="375"/>
      <c r="S116" s="375"/>
      <c r="T116" s="375"/>
      <c r="U116" s="375"/>
      <c r="V116" s="375"/>
      <c r="W116" s="375"/>
      <c r="X116" s="375"/>
      <c r="Y116" s="375"/>
      <c r="Z116" s="375"/>
      <c r="AA116" s="375"/>
      <c r="AB116" s="150"/>
      <c r="AC116" s="166" t="s">
        <v>909</v>
      </c>
      <c r="AD116" s="150"/>
    </row>
    <row r="117" spans="1:35" s="113" customFormat="1" ht="33.75" customHeight="1" x14ac:dyDescent="0.25">
      <c r="A117" s="229" t="s">
        <v>851</v>
      </c>
      <c r="B117" s="229"/>
      <c r="C117" s="229"/>
      <c r="D117" s="229"/>
      <c r="E117" s="229"/>
      <c r="F117" s="229"/>
      <c r="G117" s="229"/>
      <c r="H117" s="229"/>
      <c r="I117" s="229" t="s">
        <v>898</v>
      </c>
      <c r="J117" s="229"/>
      <c r="K117" s="229"/>
      <c r="L117" s="229"/>
      <c r="M117" s="229"/>
      <c r="N117" s="229" t="s">
        <v>730</v>
      </c>
      <c r="O117" s="229"/>
      <c r="P117" s="229"/>
      <c r="Q117" s="261" t="s">
        <v>729</v>
      </c>
      <c r="R117" s="262"/>
      <c r="S117" s="262"/>
      <c r="T117" s="262"/>
      <c r="U117" s="263"/>
      <c r="V117" s="376" t="s">
        <v>787</v>
      </c>
      <c r="W117" s="377"/>
      <c r="X117" s="377"/>
      <c r="Y117" s="377"/>
      <c r="Z117" s="377"/>
      <c r="AA117" s="378"/>
      <c r="AB117" s="151"/>
      <c r="AC117" s="225" t="s">
        <v>6479</v>
      </c>
      <c r="AD117" s="152"/>
    </row>
    <row r="118" spans="1:35" s="113" customFormat="1" ht="15.75" x14ac:dyDescent="0.25">
      <c r="A118" s="228"/>
      <c r="B118" s="228"/>
      <c r="C118" s="228"/>
      <c r="D118" s="228"/>
      <c r="E118" s="228"/>
      <c r="F118" s="228"/>
      <c r="G118" s="228"/>
      <c r="H118" s="228"/>
      <c r="I118" s="228"/>
      <c r="J118" s="228"/>
      <c r="K118" s="228"/>
      <c r="L118" s="228"/>
      <c r="M118" s="228"/>
      <c r="N118" s="228"/>
      <c r="O118" s="228"/>
      <c r="P118" s="228"/>
      <c r="Q118" s="372"/>
      <c r="R118" s="373"/>
      <c r="S118" s="373"/>
      <c r="T118" s="373"/>
      <c r="U118" s="374"/>
      <c r="V118" s="345"/>
      <c r="W118" s="346"/>
      <c r="X118" s="346"/>
      <c r="Y118" s="346"/>
      <c r="Z118" s="346"/>
      <c r="AA118" s="347"/>
      <c r="AB118" s="153"/>
      <c r="AC118" s="153"/>
      <c r="AD118" s="154"/>
    </row>
    <row r="119" spans="1:35" s="113" customFormat="1" ht="15.75" x14ac:dyDescent="0.25">
      <c r="A119" s="228"/>
      <c r="B119" s="228"/>
      <c r="C119" s="228"/>
      <c r="D119" s="228"/>
      <c r="E119" s="228"/>
      <c r="F119" s="228"/>
      <c r="G119" s="228"/>
      <c r="H119" s="228"/>
      <c r="I119" s="228"/>
      <c r="J119" s="228"/>
      <c r="K119" s="228"/>
      <c r="L119" s="228"/>
      <c r="M119" s="228"/>
      <c r="N119" s="228"/>
      <c r="O119" s="228"/>
      <c r="P119" s="228"/>
      <c r="Q119" s="372"/>
      <c r="R119" s="373"/>
      <c r="S119" s="373"/>
      <c r="T119" s="373"/>
      <c r="U119" s="374"/>
      <c r="V119" s="345"/>
      <c r="W119" s="346"/>
      <c r="X119" s="346"/>
      <c r="Y119" s="346"/>
      <c r="Z119" s="346"/>
      <c r="AA119" s="347"/>
      <c r="AB119" s="153"/>
      <c r="AC119" s="153"/>
      <c r="AD119" s="154"/>
    </row>
    <row r="120" spans="1:35" s="113" customFormat="1" ht="15.75" x14ac:dyDescent="0.25">
      <c r="A120" s="228"/>
      <c r="B120" s="228"/>
      <c r="C120" s="228"/>
      <c r="D120" s="228"/>
      <c r="E120" s="228"/>
      <c r="F120" s="228"/>
      <c r="G120" s="228"/>
      <c r="H120" s="228"/>
      <c r="I120" s="228"/>
      <c r="J120" s="228"/>
      <c r="K120" s="228"/>
      <c r="L120" s="228"/>
      <c r="M120" s="228"/>
      <c r="N120" s="228"/>
      <c r="O120" s="228"/>
      <c r="P120" s="228"/>
      <c r="Q120" s="372"/>
      <c r="R120" s="373"/>
      <c r="S120" s="373"/>
      <c r="T120" s="373"/>
      <c r="U120" s="374"/>
      <c r="V120" s="345"/>
      <c r="W120" s="346"/>
      <c r="X120" s="346"/>
      <c r="Y120" s="346"/>
      <c r="Z120" s="346"/>
      <c r="AA120" s="347"/>
      <c r="AB120" s="153"/>
      <c r="AC120" s="153"/>
      <c r="AD120" s="154"/>
    </row>
    <row r="121" spans="1:35" s="113" customFormat="1" ht="15.75" x14ac:dyDescent="0.25">
      <c r="A121" s="228"/>
      <c r="B121" s="228"/>
      <c r="C121" s="228"/>
      <c r="D121" s="228"/>
      <c r="E121" s="228"/>
      <c r="F121" s="228"/>
      <c r="G121" s="228"/>
      <c r="H121" s="228"/>
      <c r="I121" s="228"/>
      <c r="J121" s="228"/>
      <c r="K121" s="228"/>
      <c r="L121" s="228"/>
      <c r="M121" s="228"/>
      <c r="N121" s="228"/>
      <c r="O121" s="228"/>
      <c r="P121" s="228"/>
      <c r="Q121" s="372"/>
      <c r="R121" s="373"/>
      <c r="S121" s="373"/>
      <c r="T121" s="373"/>
      <c r="U121" s="374"/>
      <c r="V121" s="345"/>
      <c r="W121" s="346"/>
      <c r="X121" s="346"/>
      <c r="Y121" s="346"/>
      <c r="Z121" s="346"/>
      <c r="AA121" s="347"/>
      <c r="AB121" s="153"/>
      <c r="AC121" s="153"/>
      <c r="AD121" s="154"/>
    </row>
    <row r="122" spans="1:35" ht="63.75" customHeight="1" x14ac:dyDescent="0.25">
      <c r="A122" s="250" t="s">
        <v>852</v>
      </c>
      <c r="B122" s="250"/>
      <c r="C122" s="250"/>
      <c r="D122" s="250"/>
      <c r="E122" s="250"/>
      <c r="F122" s="250"/>
      <c r="G122" s="250"/>
      <c r="H122" s="250"/>
      <c r="I122" s="251"/>
      <c r="J122" s="252"/>
      <c r="K122" s="252"/>
      <c r="L122" s="252"/>
      <c r="M122" s="252"/>
      <c r="N122" s="252"/>
      <c r="O122" s="252"/>
      <c r="P122" s="252"/>
      <c r="Q122" s="252"/>
      <c r="R122" s="252"/>
      <c r="S122" s="252"/>
      <c r="T122" s="252"/>
      <c r="U122" s="252"/>
      <c r="V122" s="252"/>
      <c r="W122" s="252"/>
      <c r="X122" s="252"/>
      <c r="Y122" s="252"/>
      <c r="Z122" s="252"/>
      <c r="AA122" s="252"/>
      <c r="AB122" s="66"/>
      <c r="AC122" s="88" t="s">
        <v>826</v>
      </c>
    </row>
    <row r="123" spans="1:35" ht="30" customHeight="1" x14ac:dyDescent="0.25">
      <c r="A123" s="256" t="s">
        <v>842</v>
      </c>
      <c r="B123" s="256"/>
      <c r="C123" s="256"/>
      <c r="D123" s="256"/>
      <c r="E123" s="256"/>
      <c r="F123" s="256"/>
      <c r="G123" s="256"/>
      <c r="H123" s="256"/>
      <c r="I123" s="256"/>
      <c r="J123" s="256"/>
      <c r="K123" s="256"/>
      <c r="L123" s="256"/>
      <c r="M123" s="256"/>
      <c r="N123" s="256"/>
      <c r="O123" s="256"/>
      <c r="P123" s="256"/>
      <c r="Q123" s="256"/>
      <c r="R123" s="256"/>
      <c r="S123" s="256"/>
      <c r="T123" s="256"/>
      <c r="U123" s="256"/>
      <c r="V123" s="256"/>
      <c r="W123" s="256"/>
      <c r="X123" s="256"/>
      <c r="Y123" s="256"/>
      <c r="Z123" s="256"/>
      <c r="AA123" s="256"/>
      <c r="AB123" s="70"/>
      <c r="AC123" s="63" t="s">
        <v>6494</v>
      </c>
      <c r="AF123" s="72" t="s">
        <v>20</v>
      </c>
      <c r="AG123" s="73"/>
      <c r="AH123" s="73"/>
      <c r="AI123" s="74"/>
    </row>
    <row r="124" spans="1:35" s="78" customFormat="1" ht="61.5" customHeight="1" x14ac:dyDescent="0.25">
      <c r="A124" s="65" t="s">
        <v>3</v>
      </c>
      <c r="B124" s="272" t="s">
        <v>7</v>
      </c>
      <c r="C124" s="272"/>
      <c r="D124" s="272"/>
      <c r="E124" s="272"/>
      <c r="F124" s="272"/>
      <c r="G124" s="272"/>
      <c r="H124" s="272"/>
      <c r="I124" s="272"/>
      <c r="J124" s="264" t="s">
        <v>8</v>
      </c>
      <c r="K124" s="265"/>
      <c r="L124" s="265"/>
      <c r="M124" s="265"/>
      <c r="N124" s="265"/>
      <c r="O124" s="265"/>
      <c r="P124" s="266"/>
      <c r="Q124" s="264" t="s">
        <v>9</v>
      </c>
      <c r="R124" s="265"/>
      <c r="S124" s="266"/>
      <c r="T124" s="272" t="s">
        <v>741</v>
      </c>
      <c r="U124" s="272"/>
      <c r="V124" s="272" t="s">
        <v>10</v>
      </c>
      <c r="W124" s="272"/>
      <c r="X124" s="272"/>
      <c r="Y124" s="272"/>
      <c r="Z124" s="272"/>
      <c r="AA124" s="272"/>
      <c r="AB124" s="76"/>
      <c r="AC124" s="88" t="s">
        <v>80</v>
      </c>
      <c r="AD124" s="77"/>
    </row>
    <row r="125" spans="1:35" s="78" customFormat="1" ht="31.5" customHeight="1" x14ac:dyDescent="0.25">
      <c r="A125" s="75" t="s">
        <v>723</v>
      </c>
      <c r="B125" s="269" t="s">
        <v>828</v>
      </c>
      <c r="C125" s="270"/>
      <c r="D125" s="270"/>
      <c r="E125" s="270"/>
      <c r="F125" s="270"/>
      <c r="G125" s="270"/>
      <c r="H125" s="270"/>
      <c r="I125" s="270"/>
      <c r="J125" s="270"/>
      <c r="K125" s="270"/>
      <c r="L125" s="270"/>
      <c r="M125" s="270"/>
      <c r="N125" s="270"/>
      <c r="O125" s="270"/>
      <c r="P125" s="271"/>
      <c r="Q125" s="264" t="s">
        <v>724</v>
      </c>
      <c r="R125" s="265"/>
      <c r="S125" s="265"/>
      <c r="T125" s="265"/>
      <c r="U125" s="266"/>
      <c r="V125" s="267">
        <v>10</v>
      </c>
      <c r="W125" s="267"/>
      <c r="X125" s="267"/>
      <c r="Y125" s="267"/>
      <c r="Z125" s="267"/>
      <c r="AA125" s="267"/>
      <c r="AB125" s="76"/>
      <c r="AC125" s="88" t="s">
        <v>756</v>
      </c>
      <c r="AD125" s="77"/>
    </row>
    <row r="126" spans="1:35" ht="102.75" customHeight="1" x14ac:dyDescent="0.25">
      <c r="A126" s="87" t="s">
        <v>723</v>
      </c>
      <c r="B126" s="268" t="s">
        <v>857</v>
      </c>
      <c r="C126" s="268"/>
      <c r="D126" s="268"/>
      <c r="E126" s="268"/>
      <c r="F126" s="268"/>
      <c r="G126" s="268"/>
      <c r="H126" s="268"/>
      <c r="I126" s="268"/>
      <c r="J126" s="268" t="s">
        <v>858</v>
      </c>
      <c r="K126" s="268"/>
      <c r="L126" s="268"/>
      <c r="M126" s="268"/>
      <c r="N126" s="268"/>
      <c r="O126" s="268"/>
      <c r="P126" s="268"/>
      <c r="Q126" s="272">
        <v>10</v>
      </c>
      <c r="R126" s="272"/>
      <c r="S126" s="272"/>
      <c r="T126" s="354"/>
      <c r="U126" s="354"/>
      <c r="V126" s="348" t="str">
        <f t="shared" ref="V126" si="0">IF(T126="","","Моля да посочите кратки данни и/или документ/и, обосноваващи заявения брой точки")</f>
        <v/>
      </c>
      <c r="W126" s="349"/>
      <c r="X126" s="349"/>
      <c r="Y126" s="349"/>
      <c r="Z126" s="349"/>
      <c r="AA126" s="350"/>
      <c r="AB126" s="79">
        <f t="shared" ref="AB126" si="1">+IF(T126="х",1,0)</f>
        <v>0</v>
      </c>
      <c r="AC126" s="88" t="s">
        <v>755</v>
      </c>
      <c r="AF126" s="72" t="s">
        <v>12</v>
      </c>
    </row>
    <row r="127" spans="1:35" s="78" customFormat="1" ht="31.5" customHeight="1" x14ac:dyDescent="0.25">
      <c r="A127" s="75" t="s">
        <v>725</v>
      </c>
      <c r="B127" s="269" t="s">
        <v>861</v>
      </c>
      <c r="C127" s="270"/>
      <c r="D127" s="270"/>
      <c r="E127" s="270"/>
      <c r="F127" s="270"/>
      <c r="G127" s="270"/>
      <c r="H127" s="270"/>
      <c r="I127" s="270"/>
      <c r="J127" s="270"/>
      <c r="K127" s="270"/>
      <c r="L127" s="270"/>
      <c r="M127" s="270"/>
      <c r="N127" s="270"/>
      <c r="O127" s="270"/>
      <c r="P127" s="271"/>
      <c r="Q127" s="264" t="s">
        <v>728</v>
      </c>
      <c r="R127" s="265"/>
      <c r="S127" s="265"/>
      <c r="T127" s="265"/>
      <c r="U127" s="266"/>
      <c r="V127" s="267">
        <v>5</v>
      </c>
      <c r="W127" s="267"/>
      <c r="X127" s="267"/>
      <c r="Y127" s="267"/>
      <c r="Z127" s="267"/>
      <c r="AA127" s="267"/>
      <c r="AB127" s="76"/>
      <c r="AC127" s="133" t="s">
        <v>756</v>
      </c>
      <c r="AD127" s="77"/>
    </row>
    <row r="128" spans="1:35" ht="74.25" customHeight="1" x14ac:dyDescent="0.25">
      <c r="A128" s="132" t="s">
        <v>725</v>
      </c>
      <c r="B128" s="268" t="s">
        <v>859</v>
      </c>
      <c r="C128" s="268"/>
      <c r="D128" s="268"/>
      <c r="E128" s="268"/>
      <c r="F128" s="268"/>
      <c r="G128" s="268"/>
      <c r="H128" s="268"/>
      <c r="I128" s="268"/>
      <c r="J128" s="268" t="s">
        <v>860</v>
      </c>
      <c r="K128" s="268"/>
      <c r="L128" s="268"/>
      <c r="M128" s="268"/>
      <c r="N128" s="268"/>
      <c r="O128" s="268"/>
      <c r="P128" s="268"/>
      <c r="Q128" s="272">
        <v>5</v>
      </c>
      <c r="R128" s="272"/>
      <c r="S128" s="272"/>
      <c r="T128" s="354"/>
      <c r="U128" s="354"/>
      <c r="V128" s="348" t="str">
        <f t="shared" ref="V128" si="2">IF(T128="","","Моля да посочите кратки данни и/или документ/и, обосноваващи заявения брой точки")</f>
        <v/>
      </c>
      <c r="W128" s="349"/>
      <c r="X128" s="349"/>
      <c r="Y128" s="349"/>
      <c r="Z128" s="349"/>
      <c r="AA128" s="350"/>
      <c r="AB128" s="79">
        <f t="shared" ref="AB128" si="3">+IF(T128="х",1,0)</f>
        <v>0</v>
      </c>
      <c r="AC128" s="133" t="s">
        <v>755</v>
      </c>
      <c r="AF128" s="72" t="s">
        <v>12</v>
      </c>
    </row>
    <row r="129" spans="1:31" s="78" customFormat="1" ht="31.5" customHeight="1" x14ac:dyDescent="0.25">
      <c r="A129" s="75" t="s">
        <v>726</v>
      </c>
      <c r="B129" s="355" t="s">
        <v>827</v>
      </c>
      <c r="C129" s="355"/>
      <c r="D129" s="355"/>
      <c r="E129" s="355"/>
      <c r="F129" s="355"/>
      <c r="G129" s="355"/>
      <c r="H129" s="355"/>
      <c r="I129" s="355"/>
      <c r="J129" s="355"/>
      <c r="K129" s="355"/>
      <c r="L129" s="355"/>
      <c r="M129" s="355"/>
      <c r="N129" s="355"/>
      <c r="O129" s="355"/>
      <c r="P129" s="355"/>
      <c r="Q129" s="272" t="s">
        <v>727</v>
      </c>
      <c r="R129" s="272"/>
      <c r="S129" s="272"/>
      <c r="T129" s="272"/>
      <c r="U129" s="272"/>
      <c r="V129" s="267">
        <v>3</v>
      </c>
      <c r="W129" s="267"/>
      <c r="X129" s="267"/>
      <c r="Y129" s="267"/>
      <c r="Z129" s="267"/>
      <c r="AA129" s="267"/>
      <c r="AB129" s="76"/>
      <c r="AC129" s="88"/>
      <c r="AD129" s="77"/>
    </row>
    <row r="130" spans="1:31" ht="150.75" customHeight="1" x14ac:dyDescent="0.25">
      <c r="A130" s="87" t="s">
        <v>726</v>
      </c>
      <c r="B130" s="268" t="s">
        <v>862</v>
      </c>
      <c r="C130" s="268"/>
      <c r="D130" s="268"/>
      <c r="E130" s="268"/>
      <c r="F130" s="268"/>
      <c r="G130" s="268"/>
      <c r="H130" s="268"/>
      <c r="I130" s="268"/>
      <c r="J130" s="268" t="s">
        <v>863</v>
      </c>
      <c r="K130" s="268"/>
      <c r="L130" s="268"/>
      <c r="M130" s="268"/>
      <c r="N130" s="268"/>
      <c r="O130" s="268"/>
      <c r="P130" s="268"/>
      <c r="Q130" s="272">
        <v>3</v>
      </c>
      <c r="R130" s="272"/>
      <c r="S130" s="272"/>
      <c r="T130" s="354"/>
      <c r="U130" s="354"/>
      <c r="V130" s="348" t="str">
        <f t="shared" ref="V130" si="4">IF(T130="","","Моля да посочите кратки данни и/или документ/и, обосноваващи заявения брой точки")</f>
        <v/>
      </c>
      <c r="W130" s="349"/>
      <c r="X130" s="349"/>
      <c r="Y130" s="349"/>
      <c r="Z130" s="349"/>
      <c r="AA130" s="350"/>
      <c r="AB130" s="79">
        <f t="shared" ref="AB130:AB132" si="5">+IF(T130="х",1,0)</f>
        <v>0</v>
      </c>
      <c r="AC130" s="88"/>
      <c r="AD130" s="80" t="s">
        <v>21</v>
      </c>
    </row>
    <row r="131" spans="1:31" s="78" customFormat="1" ht="31.5" customHeight="1" x14ac:dyDescent="0.25">
      <c r="A131" s="75" t="s">
        <v>832</v>
      </c>
      <c r="B131" s="355" t="s">
        <v>829</v>
      </c>
      <c r="C131" s="355"/>
      <c r="D131" s="355"/>
      <c r="E131" s="355"/>
      <c r="F131" s="355"/>
      <c r="G131" s="355"/>
      <c r="H131" s="355"/>
      <c r="I131" s="355"/>
      <c r="J131" s="355"/>
      <c r="K131" s="355"/>
      <c r="L131" s="355"/>
      <c r="M131" s="355"/>
      <c r="N131" s="355"/>
      <c r="O131" s="355"/>
      <c r="P131" s="355"/>
      <c r="Q131" s="272" t="s">
        <v>833</v>
      </c>
      <c r="R131" s="272"/>
      <c r="S131" s="272"/>
      <c r="T131" s="272"/>
      <c r="U131" s="272"/>
      <c r="V131" s="267">
        <v>2</v>
      </c>
      <c r="W131" s="267"/>
      <c r="X131" s="267"/>
      <c r="Y131" s="267"/>
      <c r="Z131" s="267"/>
      <c r="AA131" s="267"/>
      <c r="AB131" s="76"/>
      <c r="AC131" s="88"/>
      <c r="AD131" s="77"/>
    </row>
    <row r="132" spans="1:31" ht="51" customHeight="1" x14ac:dyDescent="0.25">
      <c r="A132" s="87" t="s">
        <v>832</v>
      </c>
      <c r="B132" s="351" t="s">
        <v>830</v>
      </c>
      <c r="C132" s="352"/>
      <c r="D132" s="352"/>
      <c r="E132" s="352"/>
      <c r="F132" s="352"/>
      <c r="G132" s="352"/>
      <c r="H132" s="352"/>
      <c r="I132" s="353"/>
      <c r="J132" s="268" t="s">
        <v>831</v>
      </c>
      <c r="K132" s="268"/>
      <c r="L132" s="268"/>
      <c r="M132" s="268"/>
      <c r="N132" s="268"/>
      <c r="O132" s="268"/>
      <c r="P132" s="268"/>
      <c r="Q132" s="272">
        <v>2</v>
      </c>
      <c r="R132" s="272"/>
      <c r="S132" s="272"/>
      <c r="T132" s="354"/>
      <c r="U132" s="354"/>
      <c r="V132" s="348" t="str">
        <f t="shared" ref="V132" si="6">IF(T132="","","Моля да посочите кратки данни и/или документ/и, обосноваващи заявения брой точки")</f>
        <v/>
      </c>
      <c r="W132" s="349"/>
      <c r="X132" s="349"/>
      <c r="Y132" s="349"/>
      <c r="Z132" s="349"/>
      <c r="AA132" s="350"/>
      <c r="AB132" s="79">
        <f t="shared" si="5"/>
        <v>0</v>
      </c>
      <c r="AC132" s="88"/>
      <c r="AD132" s="80"/>
    </row>
    <row r="133" spans="1:31" s="78" customFormat="1" ht="51" customHeight="1" x14ac:dyDescent="0.25">
      <c r="A133" s="75" t="s">
        <v>834</v>
      </c>
      <c r="B133" s="355" t="s">
        <v>864</v>
      </c>
      <c r="C133" s="355"/>
      <c r="D133" s="355"/>
      <c r="E133" s="355"/>
      <c r="F133" s="355"/>
      <c r="G133" s="355"/>
      <c r="H133" s="355"/>
      <c r="I133" s="355"/>
      <c r="J133" s="355"/>
      <c r="K133" s="355"/>
      <c r="L133" s="355"/>
      <c r="M133" s="355"/>
      <c r="N133" s="355"/>
      <c r="O133" s="355"/>
      <c r="P133" s="355"/>
      <c r="Q133" s="272" t="s">
        <v>835</v>
      </c>
      <c r="R133" s="272"/>
      <c r="S133" s="272"/>
      <c r="T133" s="272"/>
      <c r="U133" s="272"/>
      <c r="V133" s="267">
        <v>8</v>
      </c>
      <c r="W133" s="267"/>
      <c r="X133" s="267"/>
      <c r="Y133" s="267"/>
      <c r="Z133" s="267"/>
      <c r="AA133" s="267"/>
      <c r="AB133" s="76"/>
      <c r="AC133" s="88"/>
      <c r="AD133" s="77"/>
    </row>
    <row r="134" spans="1:31" ht="200.25" customHeight="1" x14ac:dyDescent="0.25">
      <c r="A134" s="87" t="s">
        <v>834</v>
      </c>
      <c r="B134" s="351" t="s">
        <v>865</v>
      </c>
      <c r="C134" s="352"/>
      <c r="D134" s="352"/>
      <c r="E134" s="352"/>
      <c r="F134" s="352"/>
      <c r="G134" s="352"/>
      <c r="H134" s="352"/>
      <c r="I134" s="353"/>
      <c r="J134" s="268" t="s">
        <v>866</v>
      </c>
      <c r="K134" s="268"/>
      <c r="L134" s="268"/>
      <c r="M134" s="268"/>
      <c r="N134" s="268"/>
      <c r="O134" s="268"/>
      <c r="P134" s="268"/>
      <c r="Q134" s="272">
        <v>8</v>
      </c>
      <c r="R134" s="272"/>
      <c r="S134" s="272"/>
      <c r="T134" s="354"/>
      <c r="U134" s="354"/>
      <c r="V134" s="348" t="str">
        <f t="shared" ref="V134" si="7">IF(T134="","","Моля да посочите кратки данни и/или документ/и, обосноваващи заявения брой точки")</f>
        <v/>
      </c>
      <c r="W134" s="349"/>
      <c r="X134" s="349"/>
      <c r="Y134" s="349"/>
      <c r="Z134" s="349"/>
      <c r="AA134" s="350"/>
      <c r="AB134" s="79">
        <f t="shared" ref="AB134" si="8">+IF(T134="х",1,0)</f>
        <v>0</v>
      </c>
      <c r="AC134" s="88"/>
      <c r="AD134" s="80"/>
    </row>
    <row r="135" spans="1:31" s="78" customFormat="1" ht="39.75" customHeight="1" x14ac:dyDescent="0.25">
      <c r="A135" s="75" t="s">
        <v>836</v>
      </c>
      <c r="B135" s="355" t="s">
        <v>867</v>
      </c>
      <c r="C135" s="355"/>
      <c r="D135" s="355"/>
      <c r="E135" s="355"/>
      <c r="F135" s="355"/>
      <c r="G135" s="355"/>
      <c r="H135" s="355"/>
      <c r="I135" s="355"/>
      <c r="J135" s="355"/>
      <c r="K135" s="355"/>
      <c r="L135" s="355"/>
      <c r="M135" s="355"/>
      <c r="N135" s="355"/>
      <c r="O135" s="355"/>
      <c r="P135" s="355"/>
      <c r="Q135" s="272" t="s">
        <v>838</v>
      </c>
      <c r="R135" s="272"/>
      <c r="S135" s="272"/>
      <c r="T135" s="272"/>
      <c r="U135" s="272"/>
      <c r="V135" s="267">
        <v>10</v>
      </c>
      <c r="W135" s="267"/>
      <c r="X135" s="267"/>
      <c r="Y135" s="267"/>
      <c r="Z135" s="267"/>
      <c r="AA135" s="267"/>
      <c r="AB135" s="76"/>
      <c r="AC135" s="88"/>
      <c r="AD135" s="77"/>
    </row>
    <row r="136" spans="1:31" ht="40.5" customHeight="1" x14ac:dyDescent="0.25">
      <c r="A136" s="87" t="s">
        <v>836</v>
      </c>
      <c r="B136" s="268" t="s">
        <v>868</v>
      </c>
      <c r="C136" s="268"/>
      <c r="D136" s="268"/>
      <c r="E136" s="268"/>
      <c r="F136" s="268"/>
      <c r="G136" s="268"/>
      <c r="H136" s="268"/>
      <c r="I136" s="268"/>
      <c r="J136" s="358" t="s">
        <v>13</v>
      </c>
      <c r="K136" s="358"/>
      <c r="L136" s="358"/>
      <c r="M136" s="358"/>
      <c r="N136" s="358"/>
      <c r="O136" s="358"/>
      <c r="P136" s="358"/>
      <c r="Q136" s="272">
        <v>10</v>
      </c>
      <c r="R136" s="272"/>
      <c r="S136" s="272"/>
      <c r="T136" s="354"/>
      <c r="U136" s="354"/>
      <c r="V136" s="348" t="str">
        <f t="shared" ref="V136" si="9">IF(T136="","","Моля да посочите кратки данни и/или документ/и, обосноваващи заявения брой точки")</f>
        <v/>
      </c>
      <c r="W136" s="349"/>
      <c r="X136" s="349"/>
      <c r="Y136" s="349"/>
      <c r="Z136" s="349"/>
      <c r="AA136" s="350"/>
      <c r="AB136" s="79">
        <f t="shared" ref="AB136" si="10">+IF(T136="х",1,0)</f>
        <v>0</v>
      </c>
      <c r="AC136" s="88"/>
      <c r="AD136" s="80" t="s">
        <v>21</v>
      </c>
    </row>
    <row r="137" spans="1:31" s="78" customFormat="1" ht="31.5" customHeight="1" x14ac:dyDescent="0.25">
      <c r="A137" s="75" t="s">
        <v>841</v>
      </c>
      <c r="B137" s="355" t="s">
        <v>839</v>
      </c>
      <c r="C137" s="355"/>
      <c r="D137" s="355"/>
      <c r="E137" s="355"/>
      <c r="F137" s="355"/>
      <c r="G137" s="355"/>
      <c r="H137" s="355"/>
      <c r="I137" s="355"/>
      <c r="J137" s="355"/>
      <c r="K137" s="355"/>
      <c r="L137" s="355"/>
      <c r="M137" s="355"/>
      <c r="N137" s="355"/>
      <c r="O137" s="355"/>
      <c r="P137" s="355"/>
      <c r="Q137" s="272" t="s">
        <v>840</v>
      </c>
      <c r="R137" s="272"/>
      <c r="S137" s="272"/>
      <c r="T137" s="272"/>
      <c r="U137" s="272"/>
      <c r="V137" s="272">
        <v>2</v>
      </c>
      <c r="W137" s="272"/>
      <c r="X137" s="272"/>
      <c r="Y137" s="272"/>
      <c r="Z137" s="272"/>
      <c r="AA137" s="272"/>
      <c r="AB137" s="76"/>
      <c r="AC137" s="88"/>
      <c r="AD137" s="77"/>
    </row>
    <row r="138" spans="1:31" ht="30" customHeight="1" x14ac:dyDescent="0.25">
      <c r="A138" s="119" t="s">
        <v>841</v>
      </c>
      <c r="B138" s="268" t="s">
        <v>869</v>
      </c>
      <c r="C138" s="268"/>
      <c r="D138" s="268"/>
      <c r="E138" s="268"/>
      <c r="F138" s="268"/>
      <c r="G138" s="268"/>
      <c r="H138" s="268"/>
      <c r="I138" s="268"/>
      <c r="J138" s="358" t="s">
        <v>13</v>
      </c>
      <c r="K138" s="358"/>
      <c r="L138" s="358"/>
      <c r="M138" s="358"/>
      <c r="N138" s="358"/>
      <c r="O138" s="358"/>
      <c r="P138" s="358"/>
      <c r="Q138" s="272">
        <v>2</v>
      </c>
      <c r="R138" s="272"/>
      <c r="S138" s="272"/>
      <c r="T138" s="354"/>
      <c r="U138" s="354"/>
      <c r="V138" s="348" t="str">
        <f>IF(T138="","","Моля да посочите кратки данни и/или документ/и, обосноваващи заявения брой точки")</f>
        <v/>
      </c>
      <c r="W138" s="349"/>
      <c r="X138" s="349"/>
      <c r="Y138" s="349"/>
      <c r="Z138" s="349"/>
      <c r="AA138" s="350"/>
      <c r="AB138" s="79">
        <f t="shared" ref="AB138" si="11">+IF(T138="х",1,0)</f>
        <v>0</v>
      </c>
      <c r="AC138" s="88"/>
      <c r="AD138" s="80" t="s">
        <v>14</v>
      </c>
    </row>
    <row r="139" spans="1:31" ht="39.75" customHeight="1" x14ac:dyDescent="0.25">
      <c r="A139" s="361" t="s">
        <v>18</v>
      </c>
      <c r="B139" s="362"/>
      <c r="C139" s="362"/>
      <c r="D139" s="362"/>
      <c r="E139" s="362"/>
      <c r="F139" s="362"/>
      <c r="G139" s="362"/>
      <c r="H139" s="362"/>
      <c r="I139" s="362"/>
      <c r="J139" s="362"/>
      <c r="K139" s="362"/>
      <c r="L139" s="362"/>
      <c r="M139" s="362"/>
      <c r="N139" s="362"/>
      <c r="O139" s="362"/>
      <c r="P139" s="362"/>
      <c r="Q139" s="362"/>
      <c r="R139" s="362"/>
      <c r="S139" s="362"/>
      <c r="T139" s="362"/>
      <c r="U139" s="362"/>
      <c r="V139" s="360">
        <f>+ROUND(SUM(T126,T128,T130,T132,T134,T136,T138),5)</f>
        <v>0</v>
      </c>
      <c r="W139" s="360"/>
      <c r="X139" s="360"/>
      <c r="Y139" s="360"/>
      <c r="Z139" s="360"/>
      <c r="AA139" s="360"/>
      <c r="AB139" s="141">
        <f>+ROUND(V139,0)</f>
        <v>0</v>
      </c>
      <c r="AC139" s="64" t="s">
        <v>870</v>
      </c>
      <c r="AD139" s="80" t="s">
        <v>20</v>
      </c>
      <c r="AE139" s="142" t="s">
        <v>82</v>
      </c>
    </row>
    <row r="140" spans="1:31" ht="25.5" x14ac:dyDescent="0.25">
      <c r="A140" s="356" t="s">
        <v>736</v>
      </c>
      <c r="B140" s="357"/>
      <c r="C140" s="357"/>
      <c r="D140" s="357"/>
      <c r="E140" s="357"/>
      <c r="F140" s="357"/>
      <c r="G140" s="357"/>
      <c r="H140" s="357"/>
      <c r="I140" s="357"/>
      <c r="J140" s="357"/>
      <c r="K140" s="357"/>
      <c r="L140" s="357"/>
      <c r="M140" s="357"/>
      <c r="N140" s="357"/>
      <c r="O140" s="357"/>
      <c r="P140" s="357"/>
      <c r="Q140" s="357"/>
      <c r="R140" s="357"/>
      <c r="S140" s="357"/>
      <c r="T140" s="357"/>
      <c r="U140" s="357"/>
      <c r="V140" s="359">
        <v>10</v>
      </c>
      <c r="W140" s="359"/>
      <c r="X140" s="359"/>
      <c r="Y140" s="359"/>
      <c r="Z140" s="359"/>
      <c r="AA140" s="359"/>
      <c r="AB140" s="141">
        <f>+ROUND(V140,0)</f>
        <v>10</v>
      </c>
      <c r="AC140" s="64" t="s">
        <v>737</v>
      </c>
      <c r="AD140" s="80" t="s">
        <v>20</v>
      </c>
      <c r="AE140" s="142" t="s">
        <v>82</v>
      </c>
    </row>
    <row r="141" spans="1:31" ht="34.5" customHeight="1" x14ac:dyDescent="0.25">
      <c r="A141" s="430" t="s">
        <v>19</v>
      </c>
      <c r="B141" s="430"/>
      <c r="C141" s="430"/>
      <c r="D141" s="430"/>
      <c r="E141" s="430"/>
      <c r="F141" s="430"/>
      <c r="G141" s="430"/>
      <c r="H141" s="430"/>
      <c r="I141" s="430"/>
      <c r="J141" s="430"/>
      <c r="K141" s="430"/>
      <c r="L141" s="430"/>
      <c r="M141" s="430"/>
      <c r="N141" s="430"/>
      <c r="O141" s="430"/>
      <c r="P141" s="430"/>
      <c r="Q141" s="430"/>
      <c r="R141" s="430"/>
      <c r="S141" s="430"/>
      <c r="T141" s="430"/>
      <c r="U141" s="430"/>
      <c r="V141" s="430"/>
      <c r="W141" s="430"/>
      <c r="X141" s="430"/>
      <c r="Y141" s="430"/>
      <c r="Z141" s="430"/>
      <c r="AA141" s="430"/>
      <c r="AB141" s="143"/>
      <c r="AC141" s="88"/>
      <c r="AD141" s="80" t="s">
        <v>21</v>
      </c>
      <c r="AE141" s="142" t="s">
        <v>83</v>
      </c>
    </row>
    <row r="142" spans="1:31" s="146" customFormat="1" ht="48.75" customHeight="1" x14ac:dyDescent="0.25">
      <c r="A142" s="428" t="s">
        <v>850</v>
      </c>
      <c r="B142" s="428"/>
      <c r="C142" s="428"/>
      <c r="D142" s="428"/>
      <c r="E142" s="428"/>
      <c r="F142" s="428"/>
      <c r="G142" s="428"/>
      <c r="H142" s="428"/>
      <c r="I142" s="428"/>
      <c r="J142" s="428"/>
      <c r="K142" s="428"/>
      <c r="L142" s="428"/>
      <c r="M142" s="428"/>
      <c r="N142" s="428"/>
      <c r="O142" s="428"/>
      <c r="P142" s="428"/>
      <c r="Q142" s="428"/>
      <c r="R142" s="428"/>
      <c r="S142" s="428"/>
      <c r="T142" s="428"/>
      <c r="U142" s="428"/>
      <c r="V142" s="428"/>
      <c r="W142" s="428"/>
      <c r="X142" s="428"/>
      <c r="Y142" s="428"/>
      <c r="Z142" s="428"/>
      <c r="AA142" s="428"/>
      <c r="AB142" s="144"/>
      <c r="AC142" s="88"/>
      <c r="AD142" s="84" t="s">
        <v>16</v>
      </c>
      <c r="AE142" s="145" t="s">
        <v>88</v>
      </c>
    </row>
    <row r="143" spans="1:31" ht="15" customHeight="1" x14ac:dyDescent="0.25">
      <c r="A143" s="429" t="s">
        <v>722</v>
      </c>
      <c r="B143" s="429"/>
      <c r="C143" s="429"/>
      <c r="D143" s="429"/>
      <c r="E143" s="429"/>
      <c r="F143" s="429"/>
      <c r="G143" s="429"/>
      <c r="H143" s="429"/>
      <c r="I143" s="429"/>
      <c r="J143" s="429"/>
      <c r="K143" s="429"/>
      <c r="L143" s="429"/>
      <c r="M143" s="429"/>
      <c r="N143" s="429"/>
      <c r="O143" s="429"/>
      <c r="P143" s="429"/>
      <c r="Q143" s="429"/>
      <c r="R143" s="429"/>
      <c r="S143" s="429"/>
      <c r="T143" s="429"/>
      <c r="U143" s="429"/>
      <c r="V143" s="429"/>
      <c r="W143" s="429"/>
      <c r="X143" s="429"/>
      <c r="Y143" s="429"/>
      <c r="Z143" s="429"/>
      <c r="AA143" s="429"/>
      <c r="AC143" s="88"/>
      <c r="AD143" s="81" t="s">
        <v>93</v>
      </c>
      <c r="AE143" s="142" t="s">
        <v>93</v>
      </c>
    </row>
    <row r="144" spans="1:31" ht="30.75" customHeight="1" x14ac:dyDescent="0.25">
      <c r="A144" s="427" t="s">
        <v>910</v>
      </c>
      <c r="B144" s="427"/>
      <c r="C144" s="427"/>
      <c r="D144" s="427"/>
      <c r="E144" s="427"/>
      <c r="F144" s="427"/>
      <c r="G144" s="427"/>
      <c r="H144" s="427"/>
      <c r="I144" s="427"/>
      <c r="J144" s="427"/>
      <c r="K144" s="427"/>
      <c r="L144" s="427"/>
      <c r="M144" s="427"/>
      <c r="N144" s="427"/>
      <c r="O144" s="427"/>
      <c r="P144" s="427"/>
      <c r="Q144" s="427"/>
      <c r="R144" s="427"/>
      <c r="S144" s="427"/>
      <c r="T144" s="427"/>
      <c r="U144" s="427"/>
      <c r="V144" s="427"/>
      <c r="W144" s="427"/>
      <c r="X144" s="427"/>
      <c r="Y144" s="427"/>
      <c r="Z144" s="427"/>
      <c r="AA144" s="427"/>
      <c r="AC144" s="156"/>
      <c r="AD144" s="167"/>
      <c r="AE144" s="168"/>
    </row>
    <row r="145" spans="1:40" ht="15" customHeight="1" x14ac:dyDescent="0.25">
      <c r="A145" s="431" t="s">
        <v>911</v>
      </c>
      <c r="B145" s="431"/>
      <c r="C145" s="431"/>
      <c r="D145" s="431"/>
      <c r="E145" s="431"/>
      <c r="F145" s="432"/>
      <c r="G145" s="432"/>
      <c r="H145" s="432"/>
      <c r="I145" s="432"/>
      <c r="J145" s="432"/>
      <c r="K145" s="432"/>
      <c r="L145" s="432"/>
      <c r="M145" s="432"/>
      <c r="N145" s="431" t="s">
        <v>912</v>
      </c>
      <c r="O145" s="431"/>
      <c r="P145" s="431"/>
      <c r="Q145" s="431"/>
      <c r="R145" s="431"/>
      <c r="S145" s="431"/>
      <c r="T145" s="431"/>
      <c r="U145" s="431"/>
      <c r="V145" s="431"/>
      <c r="W145" s="431"/>
      <c r="X145" s="431"/>
      <c r="Y145" s="433"/>
      <c r="Z145" s="433"/>
      <c r="AA145" s="433"/>
      <c r="AC145" s="222" t="s">
        <v>6480</v>
      </c>
      <c r="AD145" s="167"/>
      <c r="AE145" s="168"/>
    </row>
    <row r="146" spans="1:40" ht="30" customHeight="1" x14ac:dyDescent="0.25">
      <c r="A146" s="434" t="s">
        <v>913</v>
      </c>
      <c r="B146" s="435"/>
      <c r="C146" s="435"/>
      <c r="D146" s="435"/>
      <c r="E146" s="435"/>
      <c r="F146" s="435"/>
      <c r="G146" s="435"/>
      <c r="H146" s="435"/>
      <c r="I146" s="435"/>
      <c r="J146" s="435"/>
      <c r="K146" s="435"/>
      <c r="L146" s="435"/>
      <c r="M146" s="435"/>
      <c r="N146" s="435"/>
      <c r="O146" s="435"/>
      <c r="P146" s="435"/>
      <c r="Q146" s="435"/>
      <c r="R146" s="435"/>
      <c r="S146" s="435"/>
      <c r="T146" s="435"/>
      <c r="U146" s="435"/>
      <c r="V146" s="435"/>
      <c r="W146" s="435"/>
      <c r="X146" s="436"/>
      <c r="Y146" s="437"/>
      <c r="Z146" s="438"/>
      <c r="AA146" s="439"/>
      <c r="AC146" s="156"/>
      <c r="AD146" s="83" t="s">
        <v>113</v>
      </c>
      <c r="AK146" s="83" t="s">
        <v>6</v>
      </c>
      <c r="AN146" s="83">
        <v>21</v>
      </c>
    </row>
    <row r="147" spans="1:40" ht="15" customHeight="1" x14ac:dyDescent="0.25">
      <c r="A147" s="440" t="s">
        <v>742</v>
      </c>
      <c r="B147" s="440"/>
      <c r="C147" s="440"/>
      <c r="D147" s="440"/>
      <c r="E147" s="440"/>
      <c r="F147" s="440"/>
      <c r="G147" s="440"/>
      <c r="H147" s="440"/>
      <c r="I147" s="440"/>
      <c r="J147" s="440"/>
      <c r="K147" s="440"/>
      <c r="L147" s="440"/>
      <c r="M147" s="440"/>
      <c r="N147" s="440"/>
      <c r="O147" s="440"/>
      <c r="P147" s="440"/>
      <c r="Q147" s="440"/>
      <c r="R147" s="440"/>
      <c r="S147" s="440"/>
      <c r="T147" s="440"/>
      <c r="U147" s="440"/>
      <c r="V147" s="440"/>
      <c r="W147" s="440"/>
      <c r="X147" s="440"/>
      <c r="Y147" s="440"/>
      <c r="Z147" s="440"/>
      <c r="AA147" s="440"/>
      <c r="AC147" s="156"/>
      <c r="AD147" s="83" t="s">
        <v>114</v>
      </c>
      <c r="AK147" s="83" t="s">
        <v>5</v>
      </c>
      <c r="AN147" s="83">
        <v>22</v>
      </c>
    </row>
    <row r="148" spans="1:40" ht="15" customHeight="1" x14ac:dyDescent="0.25">
      <c r="A148" s="441" t="s">
        <v>100</v>
      </c>
      <c r="B148" s="441"/>
      <c r="C148" s="441"/>
      <c r="D148" s="369"/>
      <c r="E148" s="369"/>
      <c r="F148" s="369"/>
      <c r="G148" s="369"/>
      <c r="H148" s="369"/>
      <c r="I148" s="369"/>
      <c r="J148" s="369"/>
      <c r="K148" s="369"/>
      <c r="L148" s="369"/>
      <c r="M148" s="441" t="s">
        <v>101</v>
      </c>
      <c r="N148" s="441"/>
      <c r="O148" s="441"/>
      <c r="P148" s="441"/>
      <c r="Q148" s="441"/>
      <c r="R148" s="369"/>
      <c r="S148" s="369"/>
      <c r="T148" s="369"/>
      <c r="U148" s="369"/>
      <c r="V148" s="441" t="s">
        <v>102</v>
      </c>
      <c r="W148" s="441"/>
      <c r="X148" s="441"/>
      <c r="Y148" s="426"/>
      <c r="Z148" s="426"/>
      <c r="AA148" s="426"/>
      <c r="AC148" s="442" t="s">
        <v>442</v>
      </c>
      <c r="AD148" s="83" t="s">
        <v>115</v>
      </c>
      <c r="AN148" s="83">
        <v>23</v>
      </c>
    </row>
    <row r="149" spans="1:40" ht="15" customHeight="1" x14ac:dyDescent="0.25">
      <c r="A149" s="441" t="s">
        <v>100</v>
      </c>
      <c r="B149" s="441"/>
      <c r="C149" s="441"/>
      <c r="D149" s="369"/>
      <c r="E149" s="369"/>
      <c r="F149" s="369"/>
      <c r="G149" s="369"/>
      <c r="H149" s="369"/>
      <c r="I149" s="369"/>
      <c r="J149" s="369"/>
      <c r="K149" s="369"/>
      <c r="L149" s="369"/>
      <c r="M149" s="441" t="s">
        <v>101</v>
      </c>
      <c r="N149" s="441"/>
      <c r="O149" s="441"/>
      <c r="P149" s="441"/>
      <c r="Q149" s="441"/>
      <c r="R149" s="369"/>
      <c r="S149" s="369"/>
      <c r="T149" s="369"/>
      <c r="U149" s="369"/>
      <c r="V149" s="441" t="s">
        <v>102</v>
      </c>
      <c r="W149" s="441"/>
      <c r="X149" s="441"/>
      <c r="Y149" s="426"/>
      <c r="Z149" s="426"/>
      <c r="AA149" s="426"/>
      <c r="AC149" s="442"/>
      <c r="AD149" s="83" t="s">
        <v>116</v>
      </c>
      <c r="AN149" s="83">
        <v>24</v>
      </c>
    </row>
    <row r="150" spans="1:40" ht="15" customHeight="1" x14ac:dyDescent="0.25">
      <c r="A150" s="441" t="s">
        <v>100</v>
      </c>
      <c r="B150" s="441"/>
      <c r="C150" s="441"/>
      <c r="D150" s="369"/>
      <c r="E150" s="369"/>
      <c r="F150" s="369"/>
      <c r="G150" s="369"/>
      <c r="H150" s="369"/>
      <c r="I150" s="369"/>
      <c r="J150" s="369"/>
      <c r="K150" s="369"/>
      <c r="L150" s="369"/>
      <c r="M150" s="441" t="s">
        <v>101</v>
      </c>
      <c r="N150" s="441"/>
      <c r="O150" s="441"/>
      <c r="P150" s="441"/>
      <c r="Q150" s="441"/>
      <c r="R150" s="369"/>
      <c r="S150" s="369"/>
      <c r="T150" s="369"/>
      <c r="U150" s="369"/>
      <c r="V150" s="441" t="s">
        <v>102</v>
      </c>
      <c r="W150" s="441"/>
      <c r="X150" s="441"/>
      <c r="Y150" s="426"/>
      <c r="Z150" s="426"/>
      <c r="AA150" s="426"/>
      <c r="AC150" s="442"/>
      <c r="AD150" s="83" t="s">
        <v>117</v>
      </c>
      <c r="AN150" s="83">
        <v>25</v>
      </c>
    </row>
    <row r="151" spans="1:40" ht="15" customHeight="1" x14ac:dyDescent="0.25">
      <c r="A151" s="441" t="s">
        <v>100</v>
      </c>
      <c r="B151" s="441"/>
      <c r="C151" s="441"/>
      <c r="D151" s="369"/>
      <c r="E151" s="369"/>
      <c r="F151" s="369"/>
      <c r="G151" s="369"/>
      <c r="H151" s="369"/>
      <c r="I151" s="369"/>
      <c r="J151" s="369"/>
      <c r="K151" s="369"/>
      <c r="L151" s="369"/>
      <c r="M151" s="441" t="s">
        <v>101</v>
      </c>
      <c r="N151" s="441"/>
      <c r="O151" s="441"/>
      <c r="P151" s="441"/>
      <c r="Q151" s="441"/>
      <c r="R151" s="369"/>
      <c r="S151" s="369"/>
      <c r="T151" s="369"/>
      <c r="U151" s="369"/>
      <c r="V151" s="441" t="s">
        <v>102</v>
      </c>
      <c r="W151" s="441"/>
      <c r="X151" s="441"/>
      <c r="Y151" s="426"/>
      <c r="Z151" s="426"/>
      <c r="AA151" s="426"/>
      <c r="AC151" s="442"/>
      <c r="AD151" s="83" t="s">
        <v>118</v>
      </c>
      <c r="AN151" s="83">
        <v>26</v>
      </c>
    </row>
    <row r="152" spans="1:40" ht="15" customHeight="1" x14ac:dyDescent="0.25">
      <c r="A152" s="441" t="s">
        <v>100</v>
      </c>
      <c r="B152" s="441"/>
      <c r="C152" s="441"/>
      <c r="D152" s="369"/>
      <c r="E152" s="369"/>
      <c r="F152" s="369"/>
      <c r="G152" s="369"/>
      <c r="H152" s="369"/>
      <c r="I152" s="369"/>
      <c r="J152" s="369"/>
      <c r="K152" s="369"/>
      <c r="L152" s="369"/>
      <c r="M152" s="441" t="s">
        <v>101</v>
      </c>
      <c r="N152" s="441"/>
      <c r="O152" s="441"/>
      <c r="P152" s="441"/>
      <c r="Q152" s="441"/>
      <c r="R152" s="369"/>
      <c r="S152" s="369"/>
      <c r="T152" s="369"/>
      <c r="U152" s="369"/>
      <c r="V152" s="441" t="s">
        <v>102</v>
      </c>
      <c r="W152" s="441"/>
      <c r="X152" s="441"/>
      <c r="Y152" s="426"/>
      <c r="Z152" s="426"/>
      <c r="AA152" s="426"/>
      <c r="AC152" s="442"/>
      <c r="AD152" s="83"/>
      <c r="AN152" s="83">
        <v>27</v>
      </c>
    </row>
    <row r="153" spans="1:40" s="82" customFormat="1" ht="15" customHeight="1" x14ac:dyDescent="0.25">
      <c r="A153" s="365" t="s">
        <v>914</v>
      </c>
      <c r="B153" s="366"/>
      <c r="C153" s="366"/>
      <c r="D153" s="366"/>
      <c r="E153" s="366"/>
      <c r="F153" s="366"/>
      <c r="G153" s="366"/>
      <c r="H153" s="366"/>
      <c r="I153" s="366"/>
      <c r="J153" s="366"/>
      <c r="K153" s="366"/>
      <c r="L153" s="366"/>
      <c r="M153" s="366"/>
      <c r="N153" s="366"/>
      <c r="O153" s="366"/>
      <c r="P153" s="366"/>
      <c r="Q153" s="366"/>
      <c r="R153" s="366"/>
      <c r="S153" s="366"/>
      <c r="T153" s="366"/>
      <c r="U153" s="366"/>
      <c r="V153" s="366"/>
      <c r="W153" s="366"/>
      <c r="X153" s="366"/>
      <c r="Y153" s="366"/>
      <c r="Z153" s="366"/>
      <c r="AA153" s="367"/>
      <c r="AC153" s="89"/>
      <c r="AN153" s="82">
        <v>99</v>
      </c>
    </row>
    <row r="154" spans="1:40" s="82" customFormat="1" ht="15" customHeight="1" x14ac:dyDescent="0.25">
      <c r="A154" s="364" t="s">
        <v>103</v>
      </c>
      <c r="B154" s="364"/>
      <c r="C154" s="364"/>
      <c r="D154" s="364"/>
      <c r="E154" s="364"/>
      <c r="F154" s="364"/>
      <c r="G154" s="364"/>
      <c r="H154" s="364"/>
      <c r="I154" s="364"/>
      <c r="J154" s="364"/>
      <c r="K154" s="364"/>
      <c r="L154" s="364"/>
      <c r="M154" s="364"/>
      <c r="N154" s="364"/>
      <c r="O154" s="364"/>
      <c r="P154" s="364"/>
      <c r="Q154" s="364"/>
      <c r="R154" s="364"/>
      <c r="S154" s="364"/>
      <c r="T154" s="368" t="s">
        <v>104</v>
      </c>
      <c r="U154" s="368"/>
      <c r="V154" s="368"/>
      <c r="W154" s="368"/>
      <c r="X154" s="368" t="s">
        <v>105</v>
      </c>
      <c r="Y154" s="368"/>
      <c r="Z154" s="368"/>
      <c r="AA154" s="368"/>
      <c r="AC154" s="89"/>
      <c r="AN154" s="82">
        <v>100</v>
      </c>
    </row>
    <row r="155" spans="1:40" s="82" customFormat="1" ht="15" customHeight="1" x14ac:dyDescent="0.25">
      <c r="A155" s="364"/>
      <c r="B155" s="364"/>
      <c r="C155" s="364"/>
      <c r="D155" s="364"/>
      <c r="E155" s="364"/>
      <c r="F155" s="364"/>
      <c r="G155" s="364"/>
      <c r="H155" s="364"/>
      <c r="I155" s="364"/>
      <c r="J155" s="364"/>
      <c r="K155" s="364"/>
      <c r="L155" s="364"/>
      <c r="M155" s="364"/>
      <c r="N155" s="364"/>
      <c r="O155" s="364"/>
      <c r="P155" s="364"/>
      <c r="Q155" s="364"/>
      <c r="R155" s="364"/>
      <c r="S155" s="364"/>
      <c r="T155" s="368" t="s">
        <v>106</v>
      </c>
      <c r="U155" s="368"/>
      <c r="V155" s="368" t="s">
        <v>107</v>
      </c>
      <c r="W155" s="368"/>
      <c r="X155" s="368" t="s">
        <v>106</v>
      </c>
      <c r="Y155" s="368"/>
      <c r="Z155" s="368" t="s">
        <v>107</v>
      </c>
      <c r="AA155" s="368"/>
      <c r="AC155" s="89"/>
      <c r="AN155" s="82">
        <v>101</v>
      </c>
    </row>
    <row r="156" spans="1:40" s="82" customFormat="1" ht="15" customHeight="1" x14ac:dyDescent="0.25">
      <c r="A156" s="363" t="s">
        <v>108</v>
      </c>
      <c r="B156" s="363"/>
      <c r="C156" s="363"/>
      <c r="D156" s="363"/>
      <c r="E156" s="363"/>
      <c r="F156" s="363"/>
      <c r="G156" s="363"/>
      <c r="H156" s="363"/>
      <c r="I156" s="363"/>
      <c r="J156" s="363"/>
      <c r="K156" s="363"/>
      <c r="L156" s="363"/>
      <c r="M156" s="363"/>
      <c r="N156" s="363"/>
      <c r="O156" s="363"/>
      <c r="P156" s="363"/>
      <c r="Q156" s="363"/>
      <c r="R156" s="363"/>
      <c r="S156" s="363"/>
      <c r="T156" s="369"/>
      <c r="U156" s="369"/>
      <c r="V156" s="369"/>
      <c r="W156" s="369"/>
      <c r="X156" s="369"/>
      <c r="Y156" s="369"/>
      <c r="Z156" s="369"/>
      <c r="AA156" s="369"/>
      <c r="AC156" s="89" t="s">
        <v>441</v>
      </c>
      <c r="AN156" s="82">
        <v>102</v>
      </c>
    </row>
    <row r="157" spans="1:40" s="82" customFormat="1" ht="15" customHeight="1" x14ac:dyDescent="0.25">
      <c r="A157" s="363" t="s">
        <v>109</v>
      </c>
      <c r="B157" s="363"/>
      <c r="C157" s="363"/>
      <c r="D157" s="363"/>
      <c r="E157" s="363"/>
      <c r="F157" s="363"/>
      <c r="G157" s="363"/>
      <c r="H157" s="363"/>
      <c r="I157" s="363"/>
      <c r="J157" s="363"/>
      <c r="K157" s="363"/>
      <c r="L157" s="363"/>
      <c r="M157" s="363"/>
      <c r="N157" s="363"/>
      <c r="O157" s="363"/>
      <c r="P157" s="363"/>
      <c r="Q157" s="363"/>
      <c r="R157" s="363"/>
      <c r="S157" s="363"/>
      <c r="T157" s="369"/>
      <c r="U157" s="369"/>
      <c r="V157" s="369"/>
      <c r="W157" s="369"/>
      <c r="X157" s="369"/>
      <c r="Y157" s="369"/>
      <c r="Z157" s="369"/>
      <c r="AA157" s="369"/>
      <c r="AC157" s="89"/>
      <c r="AN157" s="82">
        <v>103</v>
      </c>
    </row>
    <row r="158" spans="1:40" s="82" customFormat="1" ht="33" customHeight="1" x14ac:dyDescent="0.25">
      <c r="A158" s="363" t="s">
        <v>6639</v>
      </c>
      <c r="B158" s="364"/>
      <c r="C158" s="364"/>
      <c r="D158" s="364"/>
      <c r="E158" s="364"/>
      <c r="F158" s="364"/>
      <c r="G158" s="364"/>
      <c r="H158" s="364"/>
      <c r="I158" s="364"/>
      <c r="J158" s="364"/>
      <c r="K158" s="364"/>
      <c r="L158" s="364"/>
      <c r="M158" s="364"/>
      <c r="N158" s="364"/>
      <c r="O158" s="364"/>
      <c r="P158" s="364"/>
      <c r="Q158" s="364"/>
      <c r="R158" s="364"/>
      <c r="S158" s="364"/>
      <c r="T158" s="369"/>
      <c r="U158" s="369"/>
      <c r="V158" s="369"/>
      <c r="W158" s="369"/>
      <c r="X158" s="369"/>
      <c r="Y158" s="369"/>
      <c r="Z158" s="369"/>
      <c r="AA158" s="369"/>
      <c r="AC158" s="226"/>
      <c r="AN158" s="82">
        <v>104</v>
      </c>
    </row>
    <row r="159" spans="1:40" ht="15" customHeight="1" x14ac:dyDescent="0.25">
      <c r="A159" s="512" t="s">
        <v>6647</v>
      </c>
      <c r="B159" s="513"/>
      <c r="C159" s="513"/>
      <c r="D159" s="513"/>
      <c r="E159" s="513"/>
      <c r="F159" s="513"/>
      <c r="G159" s="513"/>
      <c r="H159" s="513"/>
      <c r="I159" s="513"/>
      <c r="J159" s="513"/>
      <c r="K159" s="513"/>
      <c r="L159" s="513"/>
      <c r="M159" s="513"/>
      <c r="N159" s="513"/>
      <c r="O159" s="513"/>
      <c r="P159" s="513"/>
      <c r="Q159" s="513"/>
      <c r="R159" s="513"/>
      <c r="S159" s="513"/>
      <c r="T159" s="513"/>
      <c r="U159" s="513"/>
      <c r="V159" s="513"/>
      <c r="W159" s="513"/>
      <c r="X159" s="513"/>
      <c r="Y159" s="513"/>
      <c r="Z159" s="513"/>
      <c r="AA159" s="513"/>
      <c r="AB159" s="60"/>
      <c r="AC159" s="227" t="s">
        <v>6646</v>
      </c>
      <c r="AD159" s="83"/>
    </row>
    <row r="160" spans="1:40" ht="15" customHeight="1" x14ac:dyDescent="0.25">
      <c r="A160" s="514" t="s">
        <v>6640</v>
      </c>
      <c r="B160" s="515"/>
      <c r="C160" s="515"/>
      <c r="D160" s="515"/>
      <c r="E160" s="515"/>
      <c r="F160" s="515"/>
      <c r="G160" s="515"/>
      <c r="H160" s="516"/>
      <c r="I160" s="514" t="s">
        <v>6641</v>
      </c>
      <c r="J160" s="515"/>
      <c r="K160" s="515"/>
      <c r="L160" s="515"/>
      <c r="M160" s="515"/>
      <c r="N160" s="515"/>
      <c r="O160" s="515"/>
      <c r="P160" s="516"/>
      <c r="Q160" s="517" t="s">
        <v>6642</v>
      </c>
      <c r="R160" s="517"/>
      <c r="S160" s="517"/>
      <c r="T160" s="517"/>
      <c r="U160" s="517"/>
      <c r="V160" s="517"/>
      <c r="W160" s="517"/>
      <c r="X160" s="517"/>
      <c r="Y160" s="517"/>
      <c r="Z160" s="517"/>
      <c r="AA160" s="517"/>
      <c r="AB160" s="60"/>
      <c r="AC160" s="227"/>
      <c r="AD160" s="83"/>
    </row>
    <row r="161" spans="1:30" ht="15" customHeight="1" x14ac:dyDescent="0.25">
      <c r="A161" s="514" t="s">
        <v>6643</v>
      </c>
      <c r="B161" s="515"/>
      <c r="C161" s="516"/>
      <c r="D161" s="514" t="s">
        <v>6644</v>
      </c>
      <c r="E161" s="515"/>
      <c r="F161" s="515"/>
      <c r="G161" s="515"/>
      <c r="H161" s="516"/>
      <c r="I161" s="514" t="s">
        <v>6645</v>
      </c>
      <c r="J161" s="515"/>
      <c r="K161" s="515"/>
      <c r="L161" s="516"/>
      <c r="M161" s="514" t="s">
        <v>6644</v>
      </c>
      <c r="N161" s="515"/>
      <c r="O161" s="515"/>
      <c r="P161" s="516"/>
      <c r="Q161" s="517" t="s">
        <v>6645</v>
      </c>
      <c r="R161" s="517"/>
      <c r="S161" s="517"/>
      <c r="T161" s="517"/>
      <c r="U161" s="517"/>
      <c r="V161" s="517"/>
      <c r="W161" s="517" t="s">
        <v>6644</v>
      </c>
      <c r="X161" s="517"/>
      <c r="Y161" s="517"/>
      <c r="Z161" s="517"/>
      <c r="AA161" s="517"/>
      <c r="AB161" s="60"/>
      <c r="AC161" s="227"/>
      <c r="AD161" s="83"/>
    </row>
    <row r="162" spans="1:30" ht="15" customHeight="1" x14ac:dyDescent="0.25">
      <c r="A162" s="518"/>
      <c r="B162" s="519"/>
      <c r="C162" s="520"/>
      <c r="D162" s="518"/>
      <c r="E162" s="519"/>
      <c r="F162" s="519"/>
      <c r="G162" s="519"/>
      <c r="H162" s="520"/>
      <c r="I162" s="518"/>
      <c r="J162" s="519"/>
      <c r="K162" s="519"/>
      <c r="L162" s="520"/>
      <c r="M162" s="518"/>
      <c r="N162" s="519"/>
      <c r="O162" s="519"/>
      <c r="P162" s="520"/>
      <c r="Q162" s="521"/>
      <c r="R162" s="521"/>
      <c r="S162" s="521"/>
      <c r="T162" s="521"/>
      <c r="U162" s="521"/>
      <c r="V162" s="521"/>
      <c r="W162" s="521"/>
      <c r="X162" s="521"/>
      <c r="Y162" s="521"/>
      <c r="Z162" s="521"/>
      <c r="AA162" s="521"/>
      <c r="AB162" s="60"/>
      <c r="AC162" s="227"/>
      <c r="AD162" s="83"/>
    </row>
    <row r="163" spans="1:30" ht="15" customHeight="1" x14ac:dyDescent="0.25">
      <c r="A163" s="518"/>
      <c r="B163" s="519"/>
      <c r="C163" s="520"/>
      <c r="D163" s="518"/>
      <c r="E163" s="519"/>
      <c r="F163" s="519"/>
      <c r="G163" s="519"/>
      <c r="H163" s="520"/>
      <c r="I163" s="518"/>
      <c r="J163" s="519"/>
      <c r="K163" s="519"/>
      <c r="L163" s="520"/>
      <c r="M163" s="518"/>
      <c r="N163" s="519"/>
      <c r="O163" s="519"/>
      <c r="P163" s="520"/>
      <c r="Q163" s="521"/>
      <c r="R163" s="521"/>
      <c r="S163" s="521"/>
      <c r="T163" s="521"/>
      <c r="U163" s="521"/>
      <c r="V163" s="521"/>
      <c r="W163" s="521"/>
      <c r="X163" s="521"/>
      <c r="Y163" s="521"/>
      <c r="Z163" s="521"/>
      <c r="AA163" s="521"/>
      <c r="AB163" s="60"/>
      <c r="AC163" s="227"/>
      <c r="AD163" s="83"/>
    </row>
    <row r="164" spans="1:30" ht="15" customHeight="1" x14ac:dyDescent="0.25">
      <c r="A164" s="518"/>
      <c r="B164" s="519"/>
      <c r="C164" s="520"/>
      <c r="D164" s="518"/>
      <c r="E164" s="519"/>
      <c r="F164" s="519"/>
      <c r="G164" s="519"/>
      <c r="H164" s="520"/>
      <c r="I164" s="518"/>
      <c r="J164" s="519"/>
      <c r="K164" s="519"/>
      <c r="L164" s="520"/>
      <c r="M164" s="518"/>
      <c r="N164" s="519"/>
      <c r="O164" s="519"/>
      <c r="P164" s="520"/>
      <c r="Q164" s="521"/>
      <c r="R164" s="521"/>
      <c r="S164" s="521"/>
      <c r="T164" s="521"/>
      <c r="U164" s="521"/>
      <c r="V164" s="521"/>
      <c r="W164" s="521"/>
      <c r="X164" s="521"/>
      <c r="Y164" s="521"/>
      <c r="Z164" s="521"/>
      <c r="AA164" s="521"/>
      <c r="AB164" s="60"/>
      <c r="AC164" s="227"/>
      <c r="AD164" s="83"/>
    </row>
    <row r="165" spans="1:30" ht="15" customHeight="1" x14ac:dyDescent="0.25">
      <c r="A165" s="518"/>
      <c r="B165" s="519"/>
      <c r="C165" s="520"/>
      <c r="D165" s="518"/>
      <c r="E165" s="519"/>
      <c r="F165" s="519"/>
      <c r="G165" s="519"/>
      <c r="H165" s="520"/>
      <c r="I165" s="518"/>
      <c r="J165" s="519"/>
      <c r="K165" s="519"/>
      <c r="L165" s="520"/>
      <c r="M165" s="518"/>
      <c r="N165" s="519"/>
      <c r="O165" s="519"/>
      <c r="P165" s="520"/>
      <c r="Q165" s="521"/>
      <c r="R165" s="521"/>
      <c r="S165" s="521"/>
      <c r="T165" s="521"/>
      <c r="U165" s="521"/>
      <c r="V165" s="521"/>
      <c r="W165" s="521"/>
      <c r="X165" s="521"/>
      <c r="Y165" s="521"/>
      <c r="Z165" s="521"/>
      <c r="AA165" s="521"/>
      <c r="AB165" s="60"/>
      <c r="AC165" s="227"/>
      <c r="AD165" s="83"/>
    </row>
    <row r="166" spans="1:30" ht="15" customHeight="1" x14ac:dyDescent="0.25">
      <c r="A166" s="518"/>
      <c r="B166" s="519"/>
      <c r="C166" s="520"/>
      <c r="D166" s="518"/>
      <c r="E166" s="519"/>
      <c r="F166" s="519"/>
      <c r="G166" s="519"/>
      <c r="H166" s="520"/>
      <c r="I166" s="518"/>
      <c r="J166" s="519"/>
      <c r="K166" s="519"/>
      <c r="L166" s="520"/>
      <c r="M166" s="518"/>
      <c r="N166" s="519"/>
      <c r="O166" s="519"/>
      <c r="P166" s="520"/>
      <c r="Q166" s="521"/>
      <c r="R166" s="521"/>
      <c r="S166" s="521"/>
      <c r="T166" s="521"/>
      <c r="U166" s="521"/>
      <c r="V166" s="521"/>
      <c r="W166" s="521"/>
      <c r="X166" s="521"/>
      <c r="Y166" s="521"/>
      <c r="Z166" s="521"/>
      <c r="AA166" s="521"/>
      <c r="AB166" s="60"/>
      <c r="AC166" s="227"/>
      <c r="AD166" s="83"/>
    </row>
    <row r="167" spans="1:30" ht="15" customHeight="1" x14ac:dyDescent="0.25">
      <c r="A167" s="518"/>
      <c r="B167" s="519"/>
      <c r="C167" s="520"/>
      <c r="D167" s="518"/>
      <c r="E167" s="519"/>
      <c r="F167" s="519"/>
      <c r="G167" s="519"/>
      <c r="H167" s="520"/>
      <c r="I167" s="518"/>
      <c r="J167" s="519"/>
      <c r="K167" s="519"/>
      <c r="L167" s="520"/>
      <c r="M167" s="518"/>
      <c r="N167" s="519"/>
      <c r="O167" s="519"/>
      <c r="P167" s="520"/>
      <c r="Q167" s="521"/>
      <c r="R167" s="521"/>
      <c r="S167" s="521"/>
      <c r="T167" s="521"/>
      <c r="U167" s="521"/>
      <c r="V167" s="521"/>
      <c r="W167" s="521"/>
      <c r="X167" s="521"/>
      <c r="Y167" s="521"/>
      <c r="Z167" s="521"/>
      <c r="AA167" s="521"/>
      <c r="AB167" s="60"/>
      <c r="AC167" s="227"/>
      <c r="AD167" s="83"/>
    </row>
    <row r="168" spans="1:30" ht="15" customHeight="1" x14ac:dyDescent="0.25">
      <c r="AA168" s="82"/>
      <c r="AB168" s="60"/>
      <c r="AC168" s="97"/>
      <c r="AD168" s="83"/>
    </row>
    <row r="169" spans="1:30" ht="15" customHeight="1" x14ac:dyDescent="0.25">
      <c r="AA169" s="82"/>
      <c r="AB169" s="60"/>
      <c r="AC169" s="97"/>
      <c r="AD169" s="83"/>
    </row>
    <row r="170" spans="1:30" ht="15" customHeight="1" x14ac:dyDescent="0.25">
      <c r="AA170" s="82"/>
      <c r="AB170" s="60"/>
      <c r="AC170" s="97"/>
      <c r="AD170" s="83"/>
    </row>
    <row r="171" spans="1:30" ht="15" customHeight="1" x14ac:dyDescent="0.25">
      <c r="AA171" s="82"/>
      <c r="AB171" s="60"/>
      <c r="AC171" s="97"/>
      <c r="AD171" s="83"/>
    </row>
    <row r="172" spans="1:30" ht="15" customHeight="1" x14ac:dyDescent="0.25">
      <c r="AA172" s="82"/>
      <c r="AB172" s="60"/>
      <c r="AC172" s="97"/>
      <c r="AD172" s="83"/>
    </row>
    <row r="173" spans="1:30" ht="15" customHeight="1" x14ac:dyDescent="0.25">
      <c r="AA173" s="82"/>
      <c r="AB173" s="60"/>
      <c r="AC173" s="97"/>
      <c r="AD173" s="83"/>
    </row>
    <row r="174" spans="1:30" ht="15" customHeight="1" x14ac:dyDescent="0.25">
      <c r="AA174" s="82"/>
      <c r="AB174" s="60"/>
      <c r="AC174" s="97"/>
      <c r="AD174" s="83"/>
    </row>
    <row r="175" spans="1:30" ht="15" customHeight="1" x14ac:dyDescent="0.25">
      <c r="AA175" s="82"/>
      <c r="AB175" s="60"/>
      <c r="AC175" s="97"/>
      <c r="AD175" s="83"/>
    </row>
    <row r="176" spans="1:30" ht="15" customHeight="1" x14ac:dyDescent="0.25">
      <c r="AA176" s="82"/>
      <c r="AB176" s="60"/>
      <c r="AC176" s="97"/>
      <c r="AD176" s="83"/>
    </row>
    <row r="177" spans="27:30" ht="15" customHeight="1" x14ac:dyDescent="0.25">
      <c r="AA177" s="82"/>
      <c r="AB177" s="60"/>
      <c r="AC177" s="97"/>
      <c r="AD177" s="83"/>
    </row>
    <row r="178" spans="27:30" ht="15" customHeight="1" x14ac:dyDescent="0.25">
      <c r="AA178" s="82"/>
      <c r="AB178" s="60"/>
      <c r="AC178" s="97"/>
      <c r="AD178" s="83"/>
    </row>
    <row r="179" spans="27:30" ht="15" customHeight="1" x14ac:dyDescent="0.25">
      <c r="AA179" s="82"/>
      <c r="AB179" s="60"/>
      <c r="AC179" s="97"/>
      <c r="AD179" s="83"/>
    </row>
    <row r="180" spans="27:30" ht="15" customHeight="1" x14ac:dyDescent="0.25">
      <c r="AA180" s="82"/>
      <c r="AB180" s="60"/>
      <c r="AC180" s="97"/>
      <c r="AD180" s="83"/>
    </row>
    <row r="181" spans="27:30" ht="15" customHeight="1" x14ac:dyDescent="0.25">
      <c r="AA181" s="82"/>
      <c r="AB181" s="60"/>
      <c r="AC181" s="97"/>
      <c r="AD181" s="83"/>
    </row>
    <row r="182" spans="27:30" ht="15" customHeight="1" x14ac:dyDescent="0.25">
      <c r="AA182" s="82"/>
      <c r="AB182" s="60"/>
      <c r="AC182" s="97"/>
      <c r="AD182" s="83"/>
    </row>
    <row r="183" spans="27:30" ht="15" customHeight="1" x14ac:dyDescent="0.25">
      <c r="AA183" s="82"/>
      <c r="AB183" s="60"/>
      <c r="AC183" s="97"/>
      <c r="AD183" s="83"/>
    </row>
    <row r="184" spans="27:30" ht="15" customHeight="1" x14ac:dyDescent="0.25">
      <c r="AA184" s="82"/>
      <c r="AB184" s="60"/>
      <c r="AC184" s="97"/>
      <c r="AD184" s="83"/>
    </row>
    <row r="185" spans="27:30" ht="15" customHeight="1" x14ac:dyDescent="0.25">
      <c r="AA185" s="82"/>
      <c r="AB185" s="60"/>
      <c r="AC185" s="97"/>
      <c r="AD185" s="83"/>
    </row>
    <row r="186" spans="27:30" ht="15" customHeight="1" x14ac:dyDescent="0.25">
      <c r="AA186" s="82"/>
      <c r="AB186" s="60"/>
      <c r="AC186" s="97"/>
      <c r="AD186" s="83"/>
    </row>
    <row r="187" spans="27:30" ht="15" customHeight="1" x14ac:dyDescent="0.25">
      <c r="AA187" s="82"/>
      <c r="AB187" s="60"/>
      <c r="AC187" s="97"/>
      <c r="AD187" s="83"/>
    </row>
    <row r="188" spans="27:30" ht="15" customHeight="1" x14ac:dyDescent="0.25">
      <c r="AA188" s="82"/>
      <c r="AB188" s="60"/>
      <c r="AC188" s="97"/>
      <c r="AD188" s="83"/>
    </row>
    <row r="189" spans="27:30" ht="15" customHeight="1" x14ac:dyDescent="0.25">
      <c r="AA189" s="82"/>
      <c r="AB189" s="60"/>
      <c r="AC189" s="97"/>
      <c r="AD189" s="83"/>
    </row>
    <row r="190" spans="27:30" ht="15" customHeight="1" x14ac:dyDescent="0.25">
      <c r="AA190" s="82"/>
      <c r="AB190" s="60"/>
      <c r="AC190" s="97"/>
      <c r="AD190" s="83"/>
    </row>
    <row r="191" spans="27:30" ht="15" customHeight="1" x14ac:dyDescent="0.25">
      <c r="AA191" s="82"/>
      <c r="AB191" s="60"/>
      <c r="AC191" s="97"/>
      <c r="AD191" s="83"/>
    </row>
    <row r="192" spans="27:30" ht="15" customHeight="1" x14ac:dyDescent="0.25">
      <c r="AA192" s="82"/>
      <c r="AB192" s="60"/>
      <c r="AC192" s="97"/>
      <c r="AD192" s="83"/>
    </row>
    <row r="193" spans="27:30" ht="15" customHeight="1" x14ac:dyDescent="0.25">
      <c r="AA193" s="82"/>
      <c r="AB193" s="60"/>
      <c r="AC193" s="97"/>
      <c r="AD193" s="83"/>
    </row>
    <row r="194" spans="27:30" ht="15" customHeight="1" x14ac:dyDescent="0.25">
      <c r="AA194" s="82"/>
      <c r="AB194" s="60"/>
      <c r="AC194" s="97"/>
      <c r="AD194" s="83"/>
    </row>
    <row r="195" spans="27:30" ht="15" customHeight="1" x14ac:dyDescent="0.25">
      <c r="AA195" s="82"/>
      <c r="AB195" s="60"/>
      <c r="AC195" s="97"/>
      <c r="AD195" s="83"/>
    </row>
    <row r="196" spans="27:30" ht="15" customHeight="1" x14ac:dyDescent="0.25">
      <c r="AA196" s="82"/>
      <c r="AB196" s="60"/>
      <c r="AC196" s="97"/>
      <c r="AD196" s="83"/>
    </row>
    <row r="197" spans="27:30" ht="15" customHeight="1" x14ac:dyDescent="0.25">
      <c r="AA197" s="82"/>
      <c r="AB197" s="60"/>
      <c r="AC197" s="97"/>
      <c r="AD197" s="83"/>
    </row>
    <row r="198" spans="27:30" ht="15" customHeight="1" x14ac:dyDescent="0.25">
      <c r="AA198" s="82"/>
      <c r="AB198" s="60"/>
      <c r="AC198" s="97"/>
      <c r="AD198" s="83"/>
    </row>
    <row r="199" spans="27:30" ht="15" customHeight="1" x14ac:dyDescent="0.25">
      <c r="AA199" s="82"/>
      <c r="AB199" s="60"/>
      <c r="AC199" s="97"/>
      <c r="AD199" s="83"/>
    </row>
    <row r="200" spans="27:30" ht="15" customHeight="1" x14ac:dyDescent="0.25">
      <c r="AA200" s="82"/>
      <c r="AB200" s="60"/>
      <c r="AC200" s="97"/>
      <c r="AD200" s="83"/>
    </row>
    <row r="201" spans="27:30" ht="15" customHeight="1" x14ac:dyDescent="0.25">
      <c r="AA201" s="82"/>
      <c r="AB201" s="60"/>
      <c r="AC201" s="97"/>
      <c r="AD201" s="83"/>
    </row>
    <row r="202" spans="27:30" ht="15" customHeight="1" x14ac:dyDescent="0.25">
      <c r="AA202" s="82"/>
      <c r="AB202" s="60"/>
      <c r="AC202" s="97"/>
      <c r="AD202" s="83"/>
    </row>
    <row r="203" spans="27:30" ht="15" customHeight="1" x14ac:dyDescent="0.25">
      <c r="AA203" s="82"/>
      <c r="AB203" s="60"/>
      <c r="AC203" s="97"/>
      <c r="AD203" s="83"/>
    </row>
    <row r="204" spans="27:30" ht="15" customHeight="1" x14ac:dyDescent="0.25">
      <c r="AA204" s="82"/>
      <c r="AB204" s="60"/>
      <c r="AC204" s="97"/>
      <c r="AD204" s="83"/>
    </row>
    <row r="205" spans="27:30" ht="15" customHeight="1" x14ac:dyDescent="0.25">
      <c r="AA205" s="82"/>
      <c r="AB205" s="60"/>
      <c r="AC205" s="97"/>
      <c r="AD205" s="83"/>
    </row>
    <row r="206" spans="27:30" ht="15" customHeight="1" x14ac:dyDescent="0.25">
      <c r="AA206" s="82"/>
      <c r="AB206" s="60"/>
      <c r="AC206" s="97"/>
      <c r="AD206" s="83"/>
    </row>
    <row r="207" spans="27:30" ht="15" customHeight="1" x14ac:dyDescent="0.25">
      <c r="AA207" s="82"/>
      <c r="AB207" s="60"/>
      <c r="AC207" s="97"/>
      <c r="AD207" s="83"/>
    </row>
    <row r="208" spans="27:30" ht="15" customHeight="1" x14ac:dyDescent="0.25">
      <c r="AA208" s="82"/>
      <c r="AB208" s="60"/>
      <c r="AC208" s="97"/>
      <c r="AD208" s="83"/>
    </row>
    <row r="209" spans="27:30" ht="15" customHeight="1" x14ac:dyDescent="0.25">
      <c r="AA209" s="82"/>
      <c r="AB209" s="60"/>
      <c r="AC209" s="97"/>
      <c r="AD209" s="83"/>
    </row>
    <row r="210" spans="27:30" ht="15" customHeight="1" x14ac:dyDescent="0.25">
      <c r="AA210" s="82"/>
      <c r="AB210" s="60"/>
      <c r="AC210" s="97"/>
      <c r="AD210" s="83"/>
    </row>
    <row r="211" spans="27:30" ht="15" customHeight="1" x14ac:dyDescent="0.25">
      <c r="AA211" s="82"/>
      <c r="AB211" s="60"/>
      <c r="AC211" s="97"/>
      <c r="AD211" s="83"/>
    </row>
    <row r="212" spans="27:30" ht="15" customHeight="1" x14ac:dyDescent="0.25">
      <c r="AA212" s="82"/>
      <c r="AB212" s="60"/>
      <c r="AC212" s="97"/>
      <c r="AD212" s="83"/>
    </row>
    <row r="213" spans="27:30" ht="15" customHeight="1" x14ac:dyDescent="0.25">
      <c r="AA213" s="82"/>
      <c r="AB213" s="60"/>
      <c r="AC213" s="97"/>
      <c r="AD213" s="83"/>
    </row>
    <row r="214" spans="27:30" ht="15" customHeight="1" x14ac:dyDescent="0.25">
      <c r="AA214" s="82"/>
      <c r="AB214" s="60"/>
      <c r="AC214" s="97"/>
      <c r="AD214" s="83"/>
    </row>
    <row r="215" spans="27:30" ht="15" customHeight="1" x14ac:dyDescent="0.25">
      <c r="AA215" s="82"/>
      <c r="AB215" s="60"/>
      <c r="AC215" s="97"/>
      <c r="AD215" s="83"/>
    </row>
    <row r="216" spans="27:30" ht="15" customHeight="1" x14ac:dyDescent="0.25">
      <c r="AA216" s="82"/>
      <c r="AB216" s="60"/>
      <c r="AC216" s="97"/>
      <c r="AD216" s="83"/>
    </row>
    <row r="217" spans="27:30" ht="15" customHeight="1" x14ac:dyDescent="0.25">
      <c r="AA217" s="82"/>
      <c r="AB217" s="60"/>
      <c r="AC217" s="97"/>
      <c r="AD217" s="83"/>
    </row>
    <row r="218" spans="27:30" ht="15" customHeight="1" x14ac:dyDescent="0.25">
      <c r="AA218" s="82"/>
      <c r="AB218" s="60"/>
      <c r="AC218" s="97"/>
      <c r="AD218" s="83"/>
    </row>
    <row r="219" spans="27:30" ht="15" customHeight="1" x14ac:dyDescent="0.25">
      <c r="AA219" s="82"/>
      <c r="AB219" s="60"/>
      <c r="AC219" s="97"/>
      <c r="AD219" s="83"/>
    </row>
    <row r="220" spans="27:30" ht="15" customHeight="1" x14ac:dyDescent="0.25">
      <c r="AA220" s="82"/>
      <c r="AB220" s="60"/>
      <c r="AC220" s="97"/>
      <c r="AD220" s="83"/>
    </row>
    <row r="221" spans="27:30" ht="15" customHeight="1" x14ac:dyDescent="0.25">
      <c r="AA221" s="82"/>
      <c r="AB221" s="60"/>
      <c r="AC221" s="97"/>
      <c r="AD221" s="83"/>
    </row>
    <row r="222" spans="27:30" ht="15" customHeight="1" x14ac:dyDescent="0.25">
      <c r="AA222" s="82"/>
      <c r="AB222" s="60"/>
      <c r="AC222" s="97"/>
      <c r="AD222" s="83"/>
    </row>
    <row r="223" spans="27:30" ht="15" customHeight="1" x14ac:dyDescent="0.25">
      <c r="AA223" s="82"/>
      <c r="AB223" s="60"/>
      <c r="AC223" s="97"/>
      <c r="AD223" s="83"/>
    </row>
    <row r="224" spans="27:30" ht="15" customHeight="1" x14ac:dyDescent="0.25">
      <c r="AA224" s="82"/>
      <c r="AB224" s="60"/>
      <c r="AC224" s="97"/>
      <c r="AD224" s="83"/>
    </row>
    <row r="225" spans="27:30" ht="15" customHeight="1" x14ac:dyDescent="0.25">
      <c r="AA225" s="82"/>
      <c r="AB225" s="60"/>
      <c r="AC225" s="97"/>
      <c r="AD225" s="83"/>
    </row>
    <row r="226" spans="27:30" ht="15" customHeight="1" x14ac:dyDescent="0.25">
      <c r="AA226" s="82"/>
      <c r="AB226" s="60"/>
      <c r="AC226" s="97"/>
      <c r="AD226" s="83"/>
    </row>
    <row r="227" spans="27:30" ht="15" customHeight="1" x14ac:dyDescent="0.25">
      <c r="AA227" s="82"/>
      <c r="AB227" s="60"/>
      <c r="AC227" s="97"/>
      <c r="AD227" s="83"/>
    </row>
    <row r="228" spans="27:30" ht="15" customHeight="1" x14ac:dyDescent="0.25">
      <c r="AA228" s="82"/>
      <c r="AB228" s="60"/>
      <c r="AC228" s="97"/>
      <c r="AD228" s="83"/>
    </row>
    <row r="229" spans="27:30" ht="15" customHeight="1" x14ac:dyDescent="0.25">
      <c r="AA229" s="82"/>
      <c r="AB229" s="60"/>
      <c r="AC229" s="97"/>
      <c r="AD229" s="83"/>
    </row>
    <row r="230" spans="27:30" ht="15" customHeight="1" x14ac:dyDescent="0.25">
      <c r="AA230" s="82"/>
      <c r="AB230" s="60"/>
      <c r="AC230" s="97"/>
      <c r="AD230" s="83"/>
    </row>
    <row r="231" spans="27:30" ht="15" customHeight="1" x14ac:dyDescent="0.25">
      <c r="AA231" s="82"/>
      <c r="AB231" s="60"/>
      <c r="AC231" s="97"/>
      <c r="AD231" s="83"/>
    </row>
    <row r="232" spans="27:30" ht="15" customHeight="1" x14ac:dyDescent="0.25">
      <c r="AA232" s="82"/>
      <c r="AB232" s="60"/>
      <c r="AC232" s="97"/>
      <c r="AD232" s="83"/>
    </row>
    <row r="233" spans="27:30" ht="15" customHeight="1" x14ac:dyDescent="0.25">
      <c r="AA233" s="82"/>
      <c r="AB233" s="60"/>
      <c r="AC233" s="97"/>
      <c r="AD233" s="83"/>
    </row>
    <row r="234" spans="27:30" ht="15" customHeight="1" x14ac:dyDescent="0.25">
      <c r="AA234" s="82"/>
      <c r="AB234" s="60"/>
      <c r="AC234" s="97"/>
      <c r="AD234" s="83"/>
    </row>
    <row r="235" spans="27:30" ht="15" customHeight="1" x14ac:dyDescent="0.25">
      <c r="AA235" s="82"/>
      <c r="AB235" s="60"/>
      <c r="AC235" s="97"/>
      <c r="AD235" s="83"/>
    </row>
    <row r="236" spans="27:30" ht="15" customHeight="1" x14ac:dyDescent="0.25">
      <c r="AA236" s="82"/>
      <c r="AB236" s="60"/>
      <c r="AC236" s="97"/>
      <c r="AD236" s="83"/>
    </row>
    <row r="237" spans="27:30" ht="15" customHeight="1" x14ac:dyDescent="0.25">
      <c r="AA237" s="82"/>
      <c r="AB237" s="60"/>
      <c r="AC237" s="97"/>
      <c r="AD237" s="83"/>
    </row>
    <row r="238" spans="27:30" ht="15" customHeight="1" x14ac:dyDescent="0.25">
      <c r="AA238" s="82"/>
      <c r="AB238" s="60"/>
      <c r="AC238" s="97"/>
      <c r="AD238" s="83"/>
    </row>
    <row r="239" spans="27:30" ht="15" customHeight="1" x14ac:dyDescent="0.25">
      <c r="AA239" s="82"/>
      <c r="AB239" s="60"/>
      <c r="AC239" s="97"/>
      <c r="AD239" s="83"/>
    </row>
    <row r="240" spans="27:30" ht="15" customHeight="1" x14ac:dyDescent="0.25">
      <c r="AA240" s="82"/>
      <c r="AB240" s="60"/>
      <c r="AC240" s="97"/>
      <c r="AD240" s="83"/>
    </row>
    <row r="241" spans="27:30" ht="15" customHeight="1" x14ac:dyDescent="0.25">
      <c r="AA241" s="82"/>
      <c r="AB241" s="60"/>
      <c r="AC241" s="97"/>
      <c r="AD241" s="83"/>
    </row>
    <row r="242" spans="27:30" ht="15" customHeight="1" x14ac:dyDescent="0.25">
      <c r="AA242" s="82"/>
      <c r="AB242" s="60"/>
      <c r="AC242" s="97"/>
      <c r="AD242" s="83"/>
    </row>
    <row r="243" spans="27:30" ht="15" customHeight="1" x14ac:dyDescent="0.25">
      <c r="AA243" s="82"/>
      <c r="AB243" s="60"/>
      <c r="AC243" s="97"/>
      <c r="AD243" s="83"/>
    </row>
    <row r="244" spans="27:30" ht="15" customHeight="1" x14ac:dyDescent="0.25">
      <c r="AA244" s="82"/>
      <c r="AB244" s="60"/>
      <c r="AC244" s="97"/>
      <c r="AD244" s="83"/>
    </row>
    <row r="245" spans="27:30" ht="15" customHeight="1" x14ac:dyDescent="0.25">
      <c r="AA245" s="82"/>
      <c r="AB245" s="60"/>
      <c r="AC245" s="97"/>
      <c r="AD245" s="83"/>
    </row>
    <row r="246" spans="27:30" ht="15" customHeight="1" x14ac:dyDescent="0.25">
      <c r="AA246" s="82"/>
      <c r="AB246" s="60"/>
      <c r="AC246" s="97"/>
      <c r="AD246" s="83"/>
    </row>
    <row r="247" spans="27:30" ht="15" customHeight="1" x14ac:dyDescent="0.25">
      <c r="AA247" s="82"/>
      <c r="AB247" s="60"/>
      <c r="AC247" s="97"/>
      <c r="AD247" s="83"/>
    </row>
    <row r="248" spans="27:30" ht="15" customHeight="1" x14ac:dyDescent="0.25">
      <c r="AA248" s="82"/>
      <c r="AB248" s="60"/>
      <c r="AC248" s="97"/>
      <c r="AD248" s="83"/>
    </row>
    <row r="249" spans="27:30" ht="15" customHeight="1" x14ac:dyDescent="0.25">
      <c r="AA249" s="82"/>
      <c r="AB249" s="60"/>
      <c r="AC249" s="97"/>
      <c r="AD249" s="83"/>
    </row>
    <row r="250" spans="27:30" ht="15" customHeight="1" x14ac:dyDescent="0.25">
      <c r="AA250" s="82"/>
      <c r="AB250" s="60"/>
      <c r="AC250" s="97"/>
      <c r="AD250" s="83"/>
    </row>
    <row r="251" spans="27:30" ht="15" customHeight="1" x14ac:dyDescent="0.25">
      <c r="AA251" s="82"/>
      <c r="AB251" s="60"/>
      <c r="AC251" s="97"/>
      <c r="AD251" s="83"/>
    </row>
    <row r="252" spans="27:30" ht="15" customHeight="1" x14ac:dyDescent="0.25">
      <c r="AA252" s="82"/>
      <c r="AB252" s="60"/>
      <c r="AC252" s="97"/>
      <c r="AD252" s="83"/>
    </row>
    <row r="253" spans="27:30" ht="15" customHeight="1" x14ac:dyDescent="0.25">
      <c r="AA253" s="82"/>
      <c r="AB253" s="60"/>
      <c r="AC253" s="97"/>
      <c r="AD253" s="83"/>
    </row>
    <row r="254" spans="27:30" ht="15" customHeight="1" x14ac:dyDescent="0.25">
      <c r="AA254" s="82"/>
      <c r="AB254" s="60"/>
      <c r="AC254" s="97"/>
      <c r="AD254" s="83"/>
    </row>
    <row r="255" spans="27:30" ht="15" customHeight="1" x14ac:dyDescent="0.25">
      <c r="AA255" s="82"/>
      <c r="AB255" s="60"/>
      <c r="AC255" s="97"/>
      <c r="AD255" s="83"/>
    </row>
    <row r="256" spans="27:30" ht="15" customHeight="1" x14ac:dyDescent="0.25">
      <c r="AA256" s="82"/>
      <c r="AB256" s="60"/>
      <c r="AC256" s="97"/>
      <c r="AD256" s="83"/>
    </row>
    <row r="257" spans="27:30" ht="15" customHeight="1" x14ac:dyDescent="0.25">
      <c r="AA257" s="82"/>
      <c r="AB257" s="60"/>
      <c r="AC257" s="97"/>
      <c r="AD257" s="83"/>
    </row>
    <row r="258" spans="27:30" ht="15" customHeight="1" x14ac:dyDescent="0.25">
      <c r="AA258" s="82"/>
      <c r="AB258" s="60"/>
      <c r="AC258" s="97"/>
      <c r="AD258" s="83"/>
    </row>
    <row r="259" spans="27:30" ht="15" customHeight="1" x14ac:dyDescent="0.25">
      <c r="AA259" s="82"/>
      <c r="AB259" s="60"/>
      <c r="AC259" s="97"/>
      <c r="AD259" s="83"/>
    </row>
    <row r="260" spans="27:30" ht="15" customHeight="1" x14ac:dyDescent="0.25">
      <c r="AA260" s="82"/>
      <c r="AB260" s="60"/>
      <c r="AC260" s="97"/>
      <c r="AD260" s="83"/>
    </row>
    <row r="261" spans="27:30" ht="15" customHeight="1" x14ac:dyDescent="0.25">
      <c r="AA261" s="82"/>
      <c r="AB261" s="60"/>
      <c r="AC261" s="97"/>
      <c r="AD261" s="83"/>
    </row>
    <row r="262" spans="27:30" ht="15" customHeight="1" x14ac:dyDescent="0.25">
      <c r="AA262" s="82"/>
      <c r="AB262" s="60"/>
      <c r="AC262" s="97"/>
      <c r="AD262" s="83"/>
    </row>
    <row r="263" spans="27:30" ht="15" customHeight="1" x14ac:dyDescent="0.25">
      <c r="AA263" s="82"/>
      <c r="AB263" s="60"/>
      <c r="AC263" s="97"/>
      <c r="AD263" s="83"/>
    </row>
    <row r="264" spans="27:30" ht="15" customHeight="1" x14ac:dyDescent="0.25">
      <c r="AA264" s="82"/>
      <c r="AB264" s="60"/>
      <c r="AC264" s="97"/>
      <c r="AD264" s="83"/>
    </row>
    <row r="265" spans="27:30" ht="15" customHeight="1" x14ac:dyDescent="0.25">
      <c r="AA265" s="82"/>
      <c r="AB265" s="60"/>
      <c r="AC265" s="97"/>
      <c r="AD265" s="83"/>
    </row>
    <row r="266" spans="27:30" ht="15" customHeight="1" x14ac:dyDescent="0.25">
      <c r="AA266" s="82"/>
      <c r="AB266" s="60"/>
      <c r="AC266" s="97"/>
      <c r="AD266" s="83"/>
    </row>
    <row r="267" spans="27:30" ht="15" customHeight="1" x14ac:dyDescent="0.25">
      <c r="AA267" s="82"/>
      <c r="AB267" s="60"/>
      <c r="AC267" s="97"/>
      <c r="AD267" s="83"/>
    </row>
    <row r="268" spans="27:30" ht="15" customHeight="1" x14ac:dyDescent="0.25">
      <c r="AA268" s="82"/>
      <c r="AB268" s="60"/>
      <c r="AC268" s="97"/>
      <c r="AD268" s="83"/>
    </row>
    <row r="269" spans="27:30" ht="15" customHeight="1" x14ac:dyDescent="0.25">
      <c r="AA269" s="82"/>
      <c r="AB269" s="60"/>
      <c r="AC269" s="97"/>
      <c r="AD269" s="83"/>
    </row>
    <row r="270" spans="27:30" ht="15" customHeight="1" x14ac:dyDescent="0.25">
      <c r="AA270" s="82"/>
      <c r="AB270" s="60"/>
      <c r="AC270" s="97"/>
      <c r="AD270" s="83"/>
    </row>
    <row r="271" spans="27:30" ht="15" customHeight="1" x14ac:dyDescent="0.25">
      <c r="AA271" s="82"/>
      <c r="AB271" s="60"/>
      <c r="AC271" s="97"/>
      <c r="AD271" s="83"/>
    </row>
    <row r="272" spans="27:30" ht="15" customHeight="1" x14ac:dyDescent="0.25">
      <c r="AA272" s="82"/>
      <c r="AB272" s="60"/>
      <c r="AC272" s="97"/>
      <c r="AD272" s="83"/>
    </row>
    <row r="273" spans="27:30" ht="15" customHeight="1" x14ac:dyDescent="0.25">
      <c r="AA273" s="82"/>
      <c r="AB273" s="60"/>
      <c r="AC273" s="97"/>
      <c r="AD273" s="83"/>
    </row>
    <row r="274" spans="27:30" ht="15" customHeight="1" x14ac:dyDescent="0.25">
      <c r="AA274" s="82"/>
      <c r="AB274" s="60"/>
      <c r="AC274" s="97"/>
      <c r="AD274" s="83"/>
    </row>
    <row r="275" spans="27:30" ht="15" customHeight="1" x14ac:dyDescent="0.25">
      <c r="AA275" s="82"/>
      <c r="AB275" s="60"/>
      <c r="AC275" s="97"/>
      <c r="AD275" s="83"/>
    </row>
    <row r="276" spans="27:30" ht="15" customHeight="1" x14ac:dyDescent="0.25">
      <c r="AA276" s="82"/>
      <c r="AB276" s="60"/>
      <c r="AC276" s="97"/>
      <c r="AD276" s="83"/>
    </row>
    <row r="277" spans="27:30" ht="15" customHeight="1" x14ac:dyDescent="0.25">
      <c r="AA277" s="82"/>
      <c r="AB277" s="60"/>
      <c r="AC277" s="97"/>
      <c r="AD277" s="83"/>
    </row>
    <row r="278" spans="27:30" ht="15" customHeight="1" x14ac:dyDescent="0.25">
      <c r="AA278" s="82"/>
      <c r="AB278" s="60"/>
      <c r="AC278" s="97"/>
      <c r="AD278" s="83"/>
    </row>
    <row r="279" spans="27:30" ht="15" customHeight="1" x14ac:dyDescent="0.25">
      <c r="AA279" s="82"/>
      <c r="AB279" s="60"/>
      <c r="AC279" s="97"/>
      <c r="AD279" s="83"/>
    </row>
    <row r="280" spans="27:30" ht="15" customHeight="1" x14ac:dyDescent="0.25">
      <c r="AA280" s="82"/>
      <c r="AB280" s="60"/>
      <c r="AC280" s="97"/>
      <c r="AD280" s="83"/>
    </row>
    <row r="281" spans="27:30" ht="15" customHeight="1" x14ac:dyDescent="0.25">
      <c r="AA281" s="82"/>
      <c r="AB281" s="60"/>
      <c r="AC281" s="97"/>
      <c r="AD281" s="83"/>
    </row>
    <row r="282" spans="27:30" ht="15" customHeight="1" x14ac:dyDescent="0.25">
      <c r="AA282" s="82"/>
      <c r="AB282" s="60"/>
      <c r="AC282" s="97"/>
      <c r="AD282" s="83"/>
    </row>
    <row r="283" spans="27:30" ht="15" customHeight="1" x14ac:dyDescent="0.25">
      <c r="AA283" s="82"/>
      <c r="AB283" s="60"/>
      <c r="AC283" s="97"/>
      <c r="AD283" s="83"/>
    </row>
    <row r="284" spans="27:30" ht="15" customHeight="1" x14ac:dyDescent="0.25">
      <c r="AA284" s="82"/>
      <c r="AB284" s="60"/>
      <c r="AC284" s="97"/>
      <c r="AD284" s="83"/>
    </row>
    <row r="285" spans="27:30" ht="15" customHeight="1" x14ac:dyDescent="0.25">
      <c r="AA285" s="82"/>
      <c r="AB285" s="60"/>
      <c r="AC285" s="97"/>
      <c r="AD285" s="83"/>
    </row>
    <row r="286" spans="27:30" ht="15" customHeight="1" x14ac:dyDescent="0.25">
      <c r="AA286" s="82"/>
      <c r="AB286" s="60"/>
      <c r="AC286" s="97"/>
      <c r="AD286" s="83"/>
    </row>
    <row r="287" spans="27:30" ht="15" customHeight="1" x14ac:dyDescent="0.25">
      <c r="AA287" s="82"/>
      <c r="AB287" s="60"/>
      <c r="AC287" s="97"/>
      <c r="AD287" s="83"/>
    </row>
    <row r="288" spans="27:30" ht="15" customHeight="1" x14ac:dyDescent="0.25">
      <c r="AA288" s="82"/>
      <c r="AB288" s="60"/>
      <c r="AC288" s="97"/>
      <c r="AD288" s="83"/>
    </row>
    <row r="289" spans="27:30" ht="15" customHeight="1" x14ac:dyDescent="0.25">
      <c r="AA289" s="82"/>
      <c r="AB289" s="60"/>
      <c r="AC289" s="97"/>
      <c r="AD289" s="83"/>
    </row>
    <row r="290" spans="27:30" ht="15" customHeight="1" x14ac:dyDescent="0.25">
      <c r="AA290" s="82"/>
      <c r="AB290" s="60"/>
      <c r="AC290" s="97"/>
      <c r="AD290" s="83"/>
    </row>
    <row r="291" spans="27:30" ht="15" customHeight="1" x14ac:dyDescent="0.25">
      <c r="AA291" s="82"/>
      <c r="AB291" s="60"/>
      <c r="AC291" s="97"/>
      <c r="AD291" s="83"/>
    </row>
    <row r="292" spans="27:30" ht="15" customHeight="1" x14ac:dyDescent="0.25">
      <c r="AA292" s="82"/>
      <c r="AB292" s="60"/>
      <c r="AC292" s="97"/>
      <c r="AD292" s="83"/>
    </row>
    <row r="293" spans="27:30" ht="15" customHeight="1" x14ac:dyDescent="0.25">
      <c r="AA293" s="82"/>
      <c r="AB293" s="60"/>
      <c r="AC293" s="97"/>
      <c r="AD293" s="83"/>
    </row>
    <row r="294" spans="27:30" ht="15" customHeight="1" x14ac:dyDescent="0.25">
      <c r="AA294" s="82"/>
      <c r="AB294" s="60"/>
      <c r="AC294" s="97"/>
      <c r="AD294" s="83"/>
    </row>
    <row r="295" spans="27:30" ht="15" customHeight="1" x14ac:dyDescent="0.25">
      <c r="AA295" s="82"/>
      <c r="AB295" s="60"/>
      <c r="AC295" s="97"/>
      <c r="AD295" s="83"/>
    </row>
    <row r="296" spans="27:30" ht="15" customHeight="1" x14ac:dyDescent="0.25">
      <c r="AA296" s="82"/>
      <c r="AB296" s="60"/>
      <c r="AC296" s="97"/>
      <c r="AD296" s="83"/>
    </row>
    <row r="297" spans="27:30" ht="15" customHeight="1" x14ac:dyDescent="0.25">
      <c r="AA297" s="82"/>
      <c r="AB297" s="60"/>
      <c r="AC297" s="97"/>
      <c r="AD297" s="83"/>
    </row>
    <row r="298" spans="27:30" ht="15" customHeight="1" x14ac:dyDescent="0.25">
      <c r="AA298" s="82"/>
      <c r="AB298" s="60"/>
      <c r="AC298" s="97"/>
      <c r="AD298" s="83"/>
    </row>
    <row r="299" spans="27:30" ht="15" customHeight="1" x14ac:dyDescent="0.25">
      <c r="AA299" s="82"/>
      <c r="AB299" s="60"/>
      <c r="AC299" s="97"/>
      <c r="AD299" s="83"/>
    </row>
    <row r="300" spans="27:30" ht="15" customHeight="1" x14ac:dyDescent="0.25">
      <c r="AA300" s="82"/>
      <c r="AB300" s="60"/>
      <c r="AC300" s="97"/>
      <c r="AD300" s="83"/>
    </row>
    <row r="301" spans="27:30" ht="15" customHeight="1" x14ac:dyDescent="0.25">
      <c r="AA301" s="82"/>
      <c r="AB301" s="60"/>
      <c r="AC301" s="97"/>
      <c r="AD301" s="83"/>
    </row>
    <row r="302" spans="27:30" ht="15" customHeight="1" x14ac:dyDescent="0.25">
      <c r="AA302" s="82"/>
      <c r="AB302" s="60"/>
      <c r="AC302" s="97"/>
      <c r="AD302" s="83"/>
    </row>
    <row r="303" spans="27:30" ht="15" customHeight="1" x14ac:dyDescent="0.25">
      <c r="AA303" s="82"/>
      <c r="AB303" s="60"/>
      <c r="AC303" s="97"/>
      <c r="AD303" s="83"/>
    </row>
    <row r="304" spans="27:30" ht="15" customHeight="1" x14ac:dyDescent="0.25">
      <c r="AA304" s="82"/>
      <c r="AB304" s="60"/>
      <c r="AC304" s="97"/>
      <c r="AD304" s="83"/>
    </row>
    <row r="305" spans="27:30" ht="15" customHeight="1" x14ac:dyDescent="0.25">
      <c r="AA305" s="82"/>
      <c r="AB305" s="60"/>
      <c r="AC305" s="97"/>
      <c r="AD305" s="83"/>
    </row>
    <row r="306" spans="27:30" ht="15" customHeight="1" x14ac:dyDescent="0.25">
      <c r="AA306" s="82"/>
      <c r="AB306" s="60"/>
      <c r="AC306" s="97"/>
      <c r="AD306" s="83"/>
    </row>
    <row r="307" spans="27:30" ht="15" customHeight="1" x14ac:dyDescent="0.25">
      <c r="AA307" s="82"/>
      <c r="AB307" s="60"/>
      <c r="AC307" s="97"/>
      <c r="AD307" s="83"/>
    </row>
    <row r="308" spans="27:30" ht="15" customHeight="1" x14ac:dyDescent="0.25">
      <c r="AA308" s="82"/>
      <c r="AB308" s="60"/>
      <c r="AC308" s="97"/>
      <c r="AD308" s="83"/>
    </row>
    <row r="309" spans="27:30" ht="15" customHeight="1" x14ac:dyDescent="0.25">
      <c r="AA309" s="82"/>
      <c r="AB309" s="60"/>
      <c r="AC309" s="97"/>
      <c r="AD309" s="83"/>
    </row>
    <row r="310" spans="27:30" ht="15" customHeight="1" x14ac:dyDescent="0.25">
      <c r="AA310" s="82"/>
      <c r="AB310" s="60"/>
      <c r="AC310" s="97"/>
      <c r="AD310" s="83"/>
    </row>
    <row r="311" spans="27:30" ht="15" customHeight="1" x14ac:dyDescent="0.25">
      <c r="AA311" s="82"/>
      <c r="AB311" s="60"/>
      <c r="AC311" s="97"/>
      <c r="AD311" s="83"/>
    </row>
    <row r="312" spans="27:30" ht="15" customHeight="1" x14ac:dyDescent="0.25">
      <c r="AA312" s="82"/>
      <c r="AB312" s="60"/>
      <c r="AC312" s="97"/>
      <c r="AD312" s="83"/>
    </row>
    <row r="313" spans="27:30" ht="15" customHeight="1" x14ac:dyDescent="0.25">
      <c r="AA313" s="82"/>
      <c r="AB313" s="60"/>
      <c r="AC313" s="97"/>
      <c r="AD313" s="83"/>
    </row>
    <row r="314" spans="27:30" ht="15" customHeight="1" x14ac:dyDescent="0.25">
      <c r="AA314" s="82"/>
      <c r="AB314" s="60"/>
      <c r="AC314" s="97"/>
      <c r="AD314" s="83"/>
    </row>
    <row r="315" spans="27:30" ht="15" customHeight="1" x14ac:dyDescent="0.25">
      <c r="AA315" s="82"/>
      <c r="AB315" s="60"/>
      <c r="AC315" s="97"/>
      <c r="AD315" s="83"/>
    </row>
    <row r="316" spans="27:30" ht="15" customHeight="1" x14ac:dyDescent="0.25">
      <c r="AA316" s="82"/>
      <c r="AB316" s="60"/>
      <c r="AC316" s="97"/>
      <c r="AD316" s="83"/>
    </row>
    <row r="317" spans="27:30" ht="15" customHeight="1" x14ac:dyDescent="0.25">
      <c r="AA317" s="82"/>
      <c r="AB317" s="60"/>
      <c r="AC317" s="97"/>
      <c r="AD317" s="83"/>
    </row>
    <row r="318" spans="27:30" ht="15" customHeight="1" x14ac:dyDescent="0.25">
      <c r="AA318" s="82"/>
      <c r="AB318" s="60"/>
      <c r="AC318" s="97"/>
      <c r="AD318" s="83"/>
    </row>
    <row r="319" spans="27:30" ht="15" customHeight="1" x14ac:dyDescent="0.25">
      <c r="AA319" s="82"/>
      <c r="AB319" s="60"/>
      <c r="AC319" s="97"/>
      <c r="AD319" s="83"/>
    </row>
    <row r="320" spans="27:30" ht="15" customHeight="1" x14ac:dyDescent="0.25">
      <c r="AA320" s="82"/>
      <c r="AB320" s="60"/>
      <c r="AC320" s="97"/>
      <c r="AD320" s="83"/>
    </row>
    <row r="321" spans="27:30" ht="15" customHeight="1" x14ac:dyDescent="0.25">
      <c r="AA321" s="82"/>
      <c r="AB321" s="60"/>
      <c r="AC321" s="97"/>
      <c r="AD321" s="83"/>
    </row>
    <row r="322" spans="27:30" ht="15" customHeight="1" x14ac:dyDescent="0.25">
      <c r="AA322" s="82"/>
      <c r="AB322" s="60"/>
      <c r="AC322" s="97"/>
      <c r="AD322" s="83"/>
    </row>
    <row r="323" spans="27:30" ht="15" customHeight="1" x14ac:dyDescent="0.25">
      <c r="AA323" s="82"/>
      <c r="AB323" s="60"/>
      <c r="AC323" s="97"/>
      <c r="AD323" s="83"/>
    </row>
    <row r="324" spans="27:30" ht="15" customHeight="1" x14ac:dyDescent="0.25">
      <c r="AA324" s="82"/>
      <c r="AB324" s="60"/>
      <c r="AC324" s="97"/>
      <c r="AD324" s="83"/>
    </row>
    <row r="325" spans="27:30" ht="15" customHeight="1" x14ac:dyDescent="0.25">
      <c r="AA325" s="82"/>
      <c r="AB325" s="60"/>
      <c r="AC325" s="97"/>
      <c r="AD325" s="83"/>
    </row>
    <row r="326" spans="27:30" ht="15" customHeight="1" x14ac:dyDescent="0.25">
      <c r="AA326" s="82"/>
      <c r="AB326" s="60"/>
      <c r="AC326" s="97"/>
      <c r="AD326" s="83"/>
    </row>
    <row r="327" spans="27:30" ht="15" customHeight="1" x14ac:dyDescent="0.25">
      <c r="AA327" s="82"/>
      <c r="AB327" s="60"/>
      <c r="AC327" s="97"/>
      <c r="AD327" s="83"/>
    </row>
    <row r="328" spans="27:30" ht="15" customHeight="1" x14ac:dyDescent="0.25">
      <c r="AA328" s="82"/>
      <c r="AB328" s="60"/>
      <c r="AC328" s="97"/>
      <c r="AD328" s="83"/>
    </row>
    <row r="329" spans="27:30" ht="15" customHeight="1" x14ac:dyDescent="0.25">
      <c r="AA329" s="82"/>
      <c r="AB329" s="60"/>
      <c r="AC329" s="97"/>
      <c r="AD329" s="83"/>
    </row>
    <row r="330" spans="27:30" ht="15" customHeight="1" x14ac:dyDescent="0.25">
      <c r="AA330" s="82"/>
      <c r="AB330" s="60"/>
      <c r="AC330" s="97"/>
      <c r="AD330" s="83"/>
    </row>
    <row r="331" spans="27:30" ht="15" customHeight="1" x14ac:dyDescent="0.25">
      <c r="AA331" s="82"/>
      <c r="AB331" s="60"/>
      <c r="AC331" s="97"/>
      <c r="AD331" s="83"/>
    </row>
    <row r="332" spans="27:30" ht="15" customHeight="1" x14ac:dyDescent="0.25">
      <c r="AA332" s="82"/>
      <c r="AB332" s="60"/>
      <c r="AC332" s="97"/>
      <c r="AD332" s="83"/>
    </row>
    <row r="333" spans="27:30" ht="15" customHeight="1" x14ac:dyDescent="0.25">
      <c r="AA333" s="82"/>
      <c r="AB333" s="60"/>
      <c r="AC333" s="97"/>
      <c r="AD333" s="83"/>
    </row>
    <row r="334" spans="27:30" ht="15" customHeight="1" x14ac:dyDescent="0.25">
      <c r="AA334" s="82"/>
      <c r="AB334" s="60"/>
      <c r="AC334" s="97"/>
      <c r="AD334" s="83"/>
    </row>
    <row r="335" spans="27:30" ht="15" customHeight="1" x14ac:dyDescent="0.25">
      <c r="AA335" s="82"/>
      <c r="AB335" s="60"/>
      <c r="AC335" s="97"/>
      <c r="AD335" s="83"/>
    </row>
    <row r="336" spans="27:30" ht="15" customHeight="1" x14ac:dyDescent="0.25">
      <c r="AA336" s="82"/>
      <c r="AB336" s="60"/>
      <c r="AC336" s="97"/>
      <c r="AD336" s="83"/>
    </row>
    <row r="337" spans="27:30" ht="15" customHeight="1" x14ac:dyDescent="0.25">
      <c r="AA337" s="82"/>
      <c r="AB337" s="60"/>
      <c r="AC337" s="97"/>
      <c r="AD337" s="83"/>
    </row>
    <row r="338" spans="27:30" ht="15" customHeight="1" x14ac:dyDescent="0.25">
      <c r="AA338" s="82"/>
      <c r="AB338" s="60"/>
      <c r="AC338" s="97"/>
      <c r="AD338" s="83"/>
    </row>
    <row r="339" spans="27:30" ht="15" customHeight="1" x14ac:dyDescent="0.25">
      <c r="AA339" s="82"/>
      <c r="AB339" s="60"/>
      <c r="AC339" s="97"/>
      <c r="AD339" s="83"/>
    </row>
    <row r="340" spans="27:30" ht="15" customHeight="1" x14ac:dyDescent="0.25">
      <c r="AA340" s="82"/>
      <c r="AB340" s="60"/>
      <c r="AC340" s="97"/>
      <c r="AD340" s="83"/>
    </row>
    <row r="341" spans="27:30" ht="15" customHeight="1" x14ac:dyDescent="0.25">
      <c r="AA341" s="82"/>
      <c r="AB341" s="60"/>
      <c r="AC341" s="97"/>
      <c r="AD341" s="83"/>
    </row>
    <row r="342" spans="27:30" ht="15" customHeight="1" x14ac:dyDescent="0.25">
      <c r="AA342" s="82"/>
      <c r="AB342" s="60"/>
      <c r="AC342" s="97"/>
      <c r="AD342" s="83"/>
    </row>
    <row r="343" spans="27:30" ht="15" customHeight="1" x14ac:dyDescent="0.25">
      <c r="AA343" s="82"/>
      <c r="AB343" s="60"/>
      <c r="AC343" s="97"/>
      <c r="AD343" s="83"/>
    </row>
    <row r="344" spans="27:30" ht="15" customHeight="1" x14ac:dyDescent="0.25">
      <c r="AA344" s="82"/>
      <c r="AB344" s="60"/>
      <c r="AC344" s="97"/>
      <c r="AD344" s="83"/>
    </row>
    <row r="345" spans="27:30" ht="15" customHeight="1" x14ac:dyDescent="0.25">
      <c r="AA345" s="82"/>
      <c r="AB345" s="60"/>
      <c r="AC345" s="97"/>
      <c r="AD345" s="83"/>
    </row>
    <row r="346" spans="27:30" ht="15" customHeight="1" x14ac:dyDescent="0.25">
      <c r="AA346" s="82"/>
      <c r="AB346" s="60"/>
      <c r="AC346" s="97"/>
      <c r="AD346" s="83"/>
    </row>
    <row r="347" spans="27:30" ht="15" customHeight="1" x14ac:dyDescent="0.25">
      <c r="AA347" s="82"/>
      <c r="AB347" s="60"/>
      <c r="AC347" s="97"/>
      <c r="AD347" s="83"/>
    </row>
    <row r="348" spans="27:30" ht="15" customHeight="1" x14ac:dyDescent="0.25">
      <c r="AA348" s="82"/>
      <c r="AB348" s="60"/>
      <c r="AC348" s="97"/>
      <c r="AD348" s="83"/>
    </row>
    <row r="349" spans="27:30" ht="15" customHeight="1" x14ac:dyDescent="0.25">
      <c r="AA349" s="82"/>
      <c r="AB349" s="60"/>
      <c r="AC349" s="97"/>
      <c r="AD349" s="83"/>
    </row>
    <row r="350" spans="27:30" ht="15" customHeight="1" x14ac:dyDescent="0.25">
      <c r="AA350" s="82"/>
      <c r="AB350" s="60"/>
      <c r="AC350" s="97"/>
      <c r="AD350" s="83"/>
    </row>
    <row r="351" spans="27:30" ht="15" customHeight="1" x14ac:dyDescent="0.25">
      <c r="AA351" s="82"/>
      <c r="AB351" s="60"/>
      <c r="AC351" s="97"/>
      <c r="AD351" s="83"/>
    </row>
    <row r="352" spans="27:30" ht="15" customHeight="1" x14ac:dyDescent="0.25">
      <c r="AA352" s="82"/>
      <c r="AB352" s="60"/>
      <c r="AC352" s="97"/>
      <c r="AD352" s="83"/>
    </row>
    <row r="353" spans="27:30" ht="15" customHeight="1" x14ac:dyDescent="0.25">
      <c r="AA353" s="82"/>
      <c r="AB353" s="60"/>
      <c r="AC353" s="97"/>
      <c r="AD353" s="83"/>
    </row>
    <row r="354" spans="27:30" ht="15" customHeight="1" x14ac:dyDescent="0.25">
      <c r="AA354" s="82"/>
      <c r="AB354" s="60"/>
      <c r="AC354" s="97"/>
      <c r="AD354" s="83"/>
    </row>
    <row r="355" spans="27:30" ht="15" customHeight="1" x14ac:dyDescent="0.25">
      <c r="AA355" s="82"/>
      <c r="AB355" s="60"/>
      <c r="AC355" s="97"/>
      <c r="AD355" s="83"/>
    </row>
    <row r="356" spans="27:30" ht="15" customHeight="1" x14ac:dyDescent="0.25">
      <c r="AA356" s="82"/>
      <c r="AB356" s="60"/>
      <c r="AC356" s="97"/>
      <c r="AD356" s="83"/>
    </row>
    <row r="357" spans="27:30" ht="15" customHeight="1" x14ac:dyDescent="0.25">
      <c r="AA357" s="82"/>
      <c r="AB357" s="60"/>
      <c r="AC357" s="97"/>
      <c r="AD357" s="83"/>
    </row>
    <row r="358" spans="27:30" ht="15" customHeight="1" x14ac:dyDescent="0.25">
      <c r="AA358" s="82"/>
      <c r="AB358" s="60"/>
      <c r="AC358" s="97"/>
      <c r="AD358" s="83"/>
    </row>
    <row r="359" spans="27:30" ht="15" customHeight="1" x14ac:dyDescent="0.25">
      <c r="AA359" s="82"/>
      <c r="AB359" s="60"/>
      <c r="AC359" s="97"/>
      <c r="AD359" s="83"/>
    </row>
    <row r="360" spans="27:30" ht="15" customHeight="1" x14ac:dyDescent="0.25">
      <c r="AA360" s="82"/>
      <c r="AB360" s="60"/>
      <c r="AC360" s="97"/>
      <c r="AD360" s="83"/>
    </row>
    <row r="361" spans="27:30" ht="15" customHeight="1" x14ac:dyDescent="0.25">
      <c r="AA361" s="82"/>
      <c r="AB361" s="60"/>
      <c r="AC361" s="97"/>
      <c r="AD361" s="83"/>
    </row>
    <row r="362" spans="27:30" ht="15" customHeight="1" x14ac:dyDescent="0.25">
      <c r="AA362" s="82"/>
      <c r="AB362" s="60"/>
      <c r="AC362" s="97"/>
      <c r="AD362" s="83"/>
    </row>
    <row r="363" spans="27:30" ht="15" customHeight="1" x14ac:dyDescent="0.25">
      <c r="AA363" s="82"/>
      <c r="AB363" s="60"/>
      <c r="AC363" s="97"/>
      <c r="AD363" s="83"/>
    </row>
    <row r="364" spans="27:30" ht="15" customHeight="1" x14ac:dyDescent="0.25">
      <c r="AA364" s="82"/>
      <c r="AB364" s="60"/>
      <c r="AC364" s="97"/>
      <c r="AD364" s="83"/>
    </row>
    <row r="365" spans="27:30" ht="15" customHeight="1" x14ac:dyDescent="0.25">
      <c r="AA365" s="82"/>
      <c r="AB365" s="60"/>
      <c r="AC365" s="97"/>
      <c r="AD365" s="83"/>
    </row>
    <row r="366" spans="27:30" ht="15" customHeight="1" x14ac:dyDescent="0.25">
      <c r="AA366" s="82"/>
      <c r="AB366" s="60"/>
      <c r="AC366" s="97"/>
      <c r="AD366" s="83"/>
    </row>
    <row r="367" spans="27:30" ht="15" customHeight="1" x14ac:dyDescent="0.25">
      <c r="AA367" s="82"/>
      <c r="AB367" s="60"/>
      <c r="AC367" s="97"/>
      <c r="AD367" s="83"/>
    </row>
    <row r="368" spans="27:30" ht="15" customHeight="1" x14ac:dyDescent="0.25">
      <c r="AA368" s="82"/>
      <c r="AB368" s="60"/>
      <c r="AC368" s="97"/>
      <c r="AD368" s="83"/>
    </row>
    <row r="369" spans="27:30" ht="15" customHeight="1" x14ac:dyDescent="0.25">
      <c r="AA369" s="82"/>
      <c r="AB369" s="60"/>
      <c r="AC369" s="97"/>
      <c r="AD369" s="83"/>
    </row>
    <row r="370" spans="27:30" ht="15" customHeight="1" x14ac:dyDescent="0.25">
      <c r="AA370" s="82"/>
      <c r="AB370" s="60"/>
      <c r="AC370" s="97"/>
      <c r="AD370" s="83"/>
    </row>
    <row r="371" spans="27:30" ht="15" customHeight="1" x14ac:dyDescent="0.25">
      <c r="AA371" s="82"/>
      <c r="AB371" s="60"/>
      <c r="AC371" s="97"/>
      <c r="AD371" s="83"/>
    </row>
    <row r="372" spans="27:30" ht="15" customHeight="1" x14ac:dyDescent="0.25">
      <c r="AA372" s="82"/>
      <c r="AB372" s="60"/>
      <c r="AC372" s="97"/>
      <c r="AD372" s="83"/>
    </row>
    <row r="373" spans="27:30" ht="15" customHeight="1" x14ac:dyDescent="0.25">
      <c r="AA373" s="82"/>
      <c r="AB373" s="60"/>
      <c r="AC373" s="97"/>
      <c r="AD373" s="83"/>
    </row>
    <row r="374" spans="27:30" ht="15" customHeight="1" x14ac:dyDescent="0.25">
      <c r="AA374" s="82"/>
      <c r="AB374" s="60"/>
      <c r="AC374" s="97"/>
      <c r="AD374" s="83"/>
    </row>
    <row r="375" spans="27:30" ht="15" customHeight="1" x14ac:dyDescent="0.25">
      <c r="AA375" s="82"/>
      <c r="AB375" s="60"/>
      <c r="AC375" s="97"/>
      <c r="AD375" s="83"/>
    </row>
    <row r="376" spans="27:30" ht="15" customHeight="1" x14ac:dyDescent="0.25">
      <c r="AA376" s="82"/>
      <c r="AB376" s="60"/>
      <c r="AC376" s="97"/>
      <c r="AD376" s="83"/>
    </row>
    <row r="377" spans="27:30" ht="15" customHeight="1" x14ac:dyDescent="0.25">
      <c r="AA377" s="82"/>
      <c r="AB377" s="60"/>
      <c r="AC377" s="97"/>
      <c r="AD377" s="83"/>
    </row>
    <row r="378" spans="27:30" ht="15" customHeight="1" x14ac:dyDescent="0.25">
      <c r="AA378" s="82"/>
      <c r="AB378" s="60"/>
      <c r="AC378" s="97"/>
      <c r="AD378" s="83"/>
    </row>
    <row r="379" spans="27:30" ht="15" customHeight="1" x14ac:dyDescent="0.25">
      <c r="AA379" s="82"/>
      <c r="AB379" s="60"/>
      <c r="AC379" s="97"/>
      <c r="AD379" s="83"/>
    </row>
    <row r="380" spans="27:30" ht="15" customHeight="1" x14ac:dyDescent="0.25">
      <c r="AA380" s="82"/>
      <c r="AB380" s="60"/>
      <c r="AC380" s="97"/>
      <c r="AD380" s="83"/>
    </row>
    <row r="381" spans="27:30" ht="15" customHeight="1" x14ac:dyDescent="0.25">
      <c r="AA381" s="82"/>
      <c r="AB381" s="60"/>
      <c r="AC381" s="97"/>
      <c r="AD381" s="83"/>
    </row>
    <row r="382" spans="27:30" ht="15" customHeight="1" x14ac:dyDescent="0.25">
      <c r="AA382" s="82"/>
      <c r="AB382" s="60"/>
      <c r="AC382" s="97"/>
      <c r="AD382" s="83"/>
    </row>
    <row r="383" spans="27:30" ht="15" customHeight="1" x14ac:dyDescent="0.25">
      <c r="AA383" s="82"/>
      <c r="AB383" s="60"/>
      <c r="AC383" s="97"/>
      <c r="AD383" s="83"/>
    </row>
    <row r="384" spans="27:30" ht="15" customHeight="1" x14ac:dyDescent="0.25">
      <c r="AA384" s="82"/>
      <c r="AB384" s="60"/>
      <c r="AC384" s="97"/>
      <c r="AD384" s="83"/>
    </row>
    <row r="385" spans="27:30" ht="15" customHeight="1" x14ac:dyDescent="0.25">
      <c r="AA385" s="82"/>
      <c r="AB385" s="60"/>
      <c r="AC385" s="97"/>
      <c r="AD385" s="83"/>
    </row>
    <row r="386" spans="27:30" ht="15" customHeight="1" x14ac:dyDescent="0.25">
      <c r="AA386" s="82"/>
      <c r="AB386" s="60"/>
      <c r="AC386" s="97"/>
      <c r="AD386" s="83"/>
    </row>
    <row r="387" spans="27:30" ht="15" customHeight="1" x14ac:dyDescent="0.25">
      <c r="AA387" s="82"/>
      <c r="AB387" s="60"/>
      <c r="AC387" s="97"/>
      <c r="AD387" s="83"/>
    </row>
    <row r="388" spans="27:30" ht="15" customHeight="1" x14ac:dyDescent="0.25">
      <c r="AA388" s="82"/>
      <c r="AB388" s="60"/>
      <c r="AC388" s="97"/>
      <c r="AD388" s="83"/>
    </row>
    <row r="389" spans="27:30" ht="15" customHeight="1" x14ac:dyDescent="0.25">
      <c r="AA389" s="82"/>
      <c r="AB389" s="60"/>
      <c r="AC389" s="97"/>
      <c r="AD389" s="83"/>
    </row>
    <row r="390" spans="27:30" ht="15" customHeight="1" x14ac:dyDescent="0.25">
      <c r="AA390" s="82"/>
      <c r="AB390" s="60"/>
      <c r="AC390" s="97"/>
      <c r="AD390" s="83"/>
    </row>
    <row r="391" spans="27:30" ht="15" customHeight="1" x14ac:dyDescent="0.25">
      <c r="AA391" s="82"/>
      <c r="AB391" s="60"/>
      <c r="AC391" s="97"/>
      <c r="AD391" s="83"/>
    </row>
    <row r="392" spans="27:30" ht="15" customHeight="1" x14ac:dyDescent="0.25">
      <c r="AA392" s="82"/>
      <c r="AB392" s="60"/>
      <c r="AC392" s="97"/>
      <c r="AD392" s="83"/>
    </row>
    <row r="393" spans="27:30" ht="15" customHeight="1" x14ac:dyDescent="0.25">
      <c r="AA393" s="82"/>
      <c r="AB393" s="60"/>
      <c r="AC393" s="97"/>
      <c r="AD393" s="83"/>
    </row>
    <row r="394" spans="27:30" ht="15" customHeight="1" x14ac:dyDescent="0.25">
      <c r="AA394" s="82"/>
      <c r="AB394" s="60"/>
      <c r="AC394" s="97"/>
      <c r="AD394" s="83"/>
    </row>
    <row r="395" spans="27:30" ht="15" customHeight="1" x14ac:dyDescent="0.25">
      <c r="AA395" s="82"/>
      <c r="AB395" s="60"/>
      <c r="AC395" s="97"/>
      <c r="AD395" s="83"/>
    </row>
    <row r="396" spans="27:30" ht="15" customHeight="1" x14ac:dyDescent="0.25">
      <c r="AA396" s="82"/>
      <c r="AB396" s="60"/>
      <c r="AC396" s="97"/>
      <c r="AD396" s="83"/>
    </row>
    <row r="397" spans="27:30" ht="15" customHeight="1" x14ac:dyDescent="0.25">
      <c r="AA397" s="82"/>
      <c r="AB397" s="60"/>
      <c r="AC397" s="97"/>
      <c r="AD397" s="83"/>
    </row>
    <row r="398" spans="27:30" ht="15" customHeight="1" x14ac:dyDescent="0.25">
      <c r="AA398" s="82"/>
      <c r="AB398" s="60"/>
      <c r="AC398" s="97"/>
      <c r="AD398" s="83"/>
    </row>
    <row r="399" spans="27:30" ht="15" customHeight="1" x14ac:dyDescent="0.25">
      <c r="AA399" s="82"/>
      <c r="AB399" s="60"/>
      <c r="AC399" s="97"/>
      <c r="AD399" s="83"/>
    </row>
    <row r="400" spans="27:30" ht="15" customHeight="1" x14ac:dyDescent="0.25">
      <c r="AA400" s="82"/>
      <c r="AB400" s="60"/>
      <c r="AC400" s="97"/>
      <c r="AD400" s="83"/>
    </row>
    <row r="401" spans="27:30" ht="15" customHeight="1" x14ac:dyDescent="0.25">
      <c r="AA401" s="82"/>
      <c r="AB401" s="60"/>
      <c r="AC401" s="97"/>
      <c r="AD401" s="83"/>
    </row>
    <row r="402" spans="27:30" ht="15" customHeight="1" x14ac:dyDescent="0.25">
      <c r="AA402" s="82"/>
      <c r="AB402" s="60"/>
      <c r="AC402" s="97"/>
      <c r="AD402" s="83"/>
    </row>
    <row r="403" spans="27:30" ht="15" customHeight="1" x14ac:dyDescent="0.25">
      <c r="AA403" s="82"/>
      <c r="AB403" s="60"/>
      <c r="AC403" s="97"/>
      <c r="AD403" s="83"/>
    </row>
    <row r="404" spans="27:30" ht="15" customHeight="1" x14ac:dyDescent="0.25">
      <c r="AA404" s="82"/>
      <c r="AB404" s="60"/>
      <c r="AC404" s="97"/>
      <c r="AD404" s="83"/>
    </row>
    <row r="405" spans="27:30" ht="15" customHeight="1" x14ac:dyDescent="0.25">
      <c r="AA405" s="82"/>
      <c r="AB405" s="60"/>
      <c r="AC405" s="97"/>
      <c r="AD405" s="83"/>
    </row>
    <row r="406" spans="27:30" ht="15" customHeight="1" x14ac:dyDescent="0.25">
      <c r="AA406" s="82"/>
      <c r="AB406" s="60"/>
      <c r="AC406" s="97"/>
      <c r="AD406" s="83"/>
    </row>
    <row r="407" spans="27:30" ht="15" customHeight="1" x14ac:dyDescent="0.25">
      <c r="AA407" s="82"/>
      <c r="AB407" s="60"/>
      <c r="AC407" s="97"/>
      <c r="AD407" s="83"/>
    </row>
    <row r="408" spans="27:30" ht="15" customHeight="1" x14ac:dyDescent="0.25">
      <c r="AA408" s="82"/>
      <c r="AB408" s="60"/>
      <c r="AC408" s="97"/>
      <c r="AD408" s="83"/>
    </row>
    <row r="409" spans="27:30" ht="15" customHeight="1" x14ac:dyDescent="0.25">
      <c r="AA409" s="82"/>
      <c r="AB409" s="60"/>
      <c r="AC409" s="97"/>
      <c r="AD409" s="83"/>
    </row>
    <row r="410" spans="27:30" ht="15" customHeight="1" x14ac:dyDescent="0.25">
      <c r="AA410" s="82"/>
      <c r="AB410" s="60"/>
      <c r="AC410" s="97"/>
      <c r="AD410" s="83"/>
    </row>
    <row r="411" spans="27:30" ht="15" customHeight="1" x14ac:dyDescent="0.25">
      <c r="AA411" s="82"/>
      <c r="AB411" s="60"/>
      <c r="AC411" s="97"/>
      <c r="AD411" s="83"/>
    </row>
    <row r="412" spans="27:30" ht="15" customHeight="1" x14ac:dyDescent="0.25">
      <c r="AA412" s="82"/>
      <c r="AB412" s="60"/>
      <c r="AC412" s="97"/>
      <c r="AD412" s="83"/>
    </row>
    <row r="413" spans="27:30" ht="15" customHeight="1" x14ac:dyDescent="0.25">
      <c r="AA413" s="82"/>
      <c r="AB413" s="60"/>
      <c r="AC413" s="97"/>
      <c r="AD413" s="83"/>
    </row>
    <row r="414" spans="27:30" ht="15" customHeight="1" x14ac:dyDescent="0.25">
      <c r="AA414" s="82"/>
      <c r="AB414" s="60"/>
      <c r="AC414" s="97"/>
      <c r="AD414" s="83"/>
    </row>
    <row r="415" spans="27:30" ht="15" customHeight="1" x14ac:dyDescent="0.25">
      <c r="AA415" s="82"/>
      <c r="AB415" s="60"/>
      <c r="AC415" s="97"/>
      <c r="AD415" s="83"/>
    </row>
    <row r="416" spans="27:30" ht="15" customHeight="1" x14ac:dyDescent="0.25">
      <c r="AA416" s="82"/>
      <c r="AB416" s="60"/>
      <c r="AC416" s="97"/>
      <c r="AD416" s="83"/>
    </row>
    <row r="417" spans="27:30" ht="15" customHeight="1" x14ac:dyDescent="0.25">
      <c r="AA417" s="82"/>
      <c r="AB417" s="60"/>
      <c r="AC417" s="97"/>
      <c r="AD417" s="83"/>
    </row>
    <row r="418" spans="27:30" ht="15" customHeight="1" x14ac:dyDescent="0.25">
      <c r="AA418" s="82"/>
      <c r="AB418" s="60"/>
      <c r="AC418" s="97"/>
      <c r="AD418" s="83"/>
    </row>
    <row r="419" spans="27:30" ht="15" customHeight="1" x14ac:dyDescent="0.25">
      <c r="AA419" s="82"/>
      <c r="AB419" s="60"/>
      <c r="AC419" s="97"/>
      <c r="AD419" s="83"/>
    </row>
    <row r="420" spans="27:30" ht="15" customHeight="1" x14ac:dyDescent="0.25">
      <c r="AA420" s="82"/>
      <c r="AB420" s="60"/>
      <c r="AC420" s="97"/>
      <c r="AD420" s="83"/>
    </row>
    <row r="421" spans="27:30" ht="15" customHeight="1" x14ac:dyDescent="0.25">
      <c r="AA421" s="82"/>
      <c r="AB421" s="60"/>
      <c r="AC421" s="97"/>
      <c r="AD421" s="83"/>
    </row>
    <row r="422" spans="27:30" ht="15" customHeight="1" x14ac:dyDescent="0.25">
      <c r="AA422" s="82"/>
      <c r="AB422" s="60"/>
      <c r="AC422" s="97"/>
      <c r="AD422" s="83"/>
    </row>
    <row r="423" spans="27:30" ht="15" customHeight="1" x14ac:dyDescent="0.25">
      <c r="AA423" s="82"/>
      <c r="AB423" s="60"/>
      <c r="AC423" s="97"/>
      <c r="AD423" s="83"/>
    </row>
    <row r="424" spans="27:30" ht="15" customHeight="1" x14ac:dyDescent="0.25">
      <c r="AA424" s="82"/>
      <c r="AB424" s="60"/>
      <c r="AC424" s="97"/>
      <c r="AD424" s="83"/>
    </row>
    <row r="425" spans="27:30" ht="15" customHeight="1" x14ac:dyDescent="0.25">
      <c r="AA425" s="82"/>
      <c r="AB425" s="60"/>
      <c r="AC425" s="97"/>
      <c r="AD425" s="83"/>
    </row>
    <row r="426" spans="27:30" ht="15" customHeight="1" x14ac:dyDescent="0.25">
      <c r="AA426" s="82"/>
      <c r="AB426" s="60"/>
      <c r="AC426" s="97"/>
      <c r="AD426" s="83"/>
    </row>
    <row r="427" spans="27:30" ht="15" customHeight="1" x14ac:dyDescent="0.25">
      <c r="AA427" s="82"/>
      <c r="AB427" s="60"/>
      <c r="AC427" s="97"/>
      <c r="AD427" s="83"/>
    </row>
    <row r="428" spans="27:30" ht="15" customHeight="1" x14ac:dyDescent="0.25">
      <c r="AA428" s="82"/>
      <c r="AB428" s="60"/>
      <c r="AC428" s="97"/>
      <c r="AD428" s="83"/>
    </row>
    <row r="429" spans="27:30" ht="15" customHeight="1" x14ac:dyDescent="0.25">
      <c r="AA429" s="82"/>
      <c r="AB429" s="60"/>
      <c r="AC429" s="97"/>
      <c r="AD429" s="83"/>
    </row>
    <row r="430" spans="27:30" ht="15" customHeight="1" x14ac:dyDescent="0.25">
      <c r="AA430" s="82"/>
      <c r="AB430" s="60"/>
      <c r="AC430" s="97"/>
      <c r="AD430" s="83"/>
    </row>
    <row r="431" spans="27:30" ht="15" customHeight="1" x14ac:dyDescent="0.25">
      <c r="AA431" s="82"/>
      <c r="AB431" s="60"/>
      <c r="AC431" s="97"/>
      <c r="AD431" s="83"/>
    </row>
    <row r="432" spans="27:30" ht="15" customHeight="1" x14ac:dyDescent="0.25">
      <c r="AA432" s="82"/>
      <c r="AB432" s="60"/>
      <c r="AC432" s="97"/>
      <c r="AD432" s="83"/>
    </row>
    <row r="433" spans="27:30" ht="15" customHeight="1" x14ac:dyDescent="0.25">
      <c r="AA433" s="82"/>
      <c r="AB433" s="60"/>
      <c r="AC433" s="97"/>
      <c r="AD433" s="83"/>
    </row>
    <row r="434" spans="27:30" ht="15" customHeight="1" x14ac:dyDescent="0.25">
      <c r="AA434" s="82"/>
      <c r="AB434" s="60"/>
      <c r="AC434" s="97"/>
      <c r="AD434" s="83"/>
    </row>
    <row r="435" spans="27:30" ht="15" customHeight="1" x14ac:dyDescent="0.25">
      <c r="AA435" s="82"/>
      <c r="AB435" s="60"/>
      <c r="AC435" s="97"/>
      <c r="AD435" s="83"/>
    </row>
    <row r="436" spans="27:30" ht="15" customHeight="1" x14ac:dyDescent="0.25">
      <c r="AA436" s="82"/>
      <c r="AB436" s="60"/>
      <c r="AC436" s="97"/>
      <c r="AD436" s="83"/>
    </row>
    <row r="437" spans="27:30" ht="15" customHeight="1" x14ac:dyDescent="0.25">
      <c r="AA437" s="82"/>
      <c r="AB437" s="60"/>
      <c r="AC437" s="97"/>
      <c r="AD437" s="83"/>
    </row>
    <row r="438" spans="27:30" ht="15" customHeight="1" x14ac:dyDescent="0.25">
      <c r="AA438" s="82"/>
      <c r="AB438" s="60"/>
      <c r="AC438" s="97"/>
      <c r="AD438" s="83"/>
    </row>
    <row r="439" spans="27:30" ht="15" customHeight="1" x14ac:dyDescent="0.25">
      <c r="AA439" s="82"/>
      <c r="AB439" s="60"/>
      <c r="AC439" s="97"/>
      <c r="AD439" s="83"/>
    </row>
    <row r="440" spans="27:30" ht="15" customHeight="1" x14ac:dyDescent="0.25">
      <c r="AA440" s="82"/>
      <c r="AB440" s="60"/>
      <c r="AC440" s="97"/>
      <c r="AD440" s="83"/>
    </row>
    <row r="441" spans="27:30" ht="15" customHeight="1" x14ac:dyDescent="0.25">
      <c r="AA441" s="82"/>
      <c r="AB441" s="60"/>
      <c r="AC441" s="97"/>
      <c r="AD441" s="83"/>
    </row>
    <row r="442" spans="27:30" ht="15" customHeight="1" x14ac:dyDescent="0.25">
      <c r="AA442" s="82"/>
      <c r="AB442" s="60"/>
      <c r="AC442" s="97"/>
      <c r="AD442" s="83"/>
    </row>
    <row r="443" spans="27:30" ht="15" customHeight="1" x14ac:dyDescent="0.25">
      <c r="AA443" s="82"/>
      <c r="AB443" s="60"/>
      <c r="AC443" s="97"/>
      <c r="AD443" s="83"/>
    </row>
    <row r="444" spans="27:30" ht="15" customHeight="1" x14ac:dyDescent="0.25">
      <c r="AA444" s="82"/>
      <c r="AB444" s="60"/>
      <c r="AC444" s="97"/>
      <c r="AD444" s="83"/>
    </row>
    <row r="445" spans="27:30" ht="15" customHeight="1" x14ac:dyDescent="0.25">
      <c r="AA445" s="82"/>
      <c r="AB445" s="60"/>
      <c r="AC445" s="97"/>
      <c r="AD445" s="83"/>
    </row>
    <row r="446" spans="27:30" ht="15" customHeight="1" x14ac:dyDescent="0.25">
      <c r="AA446" s="82"/>
      <c r="AB446" s="60"/>
      <c r="AC446" s="97"/>
      <c r="AD446" s="83"/>
    </row>
    <row r="447" spans="27:30" ht="15" customHeight="1" x14ac:dyDescent="0.25">
      <c r="AA447" s="82"/>
      <c r="AB447" s="60"/>
      <c r="AC447" s="97"/>
      <c r="AD447" s="83"/>
    </row>
    <row r="448" spans="27:30" ht="15" customHeight="1" x14ac:dyDescent="0.25">
      <c r="AA448" s="82"/>
      <c r="AB448" s="60"/>
      <c r="AC448" s="97"/>
      <c r="AD448" s="83"/>
    </row>
    <row r="449" spans="27:30" ht="15" customHeight="1" x14ac:dyDescent="0.25">
      <c r="AA449" s="82"/>
      <c r="AB449" s="60"/>
      <c r="AC449" s="97"/>
      <c r="AD449" s="83"/>
    </row>
    <row r="450" spans="27:30" ht="15" customHeight="1" x14ac:dyDescent="0.25">
      <c r="AA450" s="82"/>
      <c r="AB450" s="60"/>
      <c r="AC450" s="97"/>
      <c r="AD450" s="83"/>
    </row>
    <row r="451" spans="27:30" ht="15" customHeight="1" x14ac:dyDescent="0.25">
      <c r="AA451" s="82"/>
      <c r="AB451" s="60"/>
      <c r="AC451" s="97"/>
      <c r="AD451" s="83"/>
    </row>
    <row r="452" spans="27:30" ht="15" customHeight="1" x14ac:dyDescent="0.25">
      <c r="AA452" s="82"/>
      <c r="AB452" s="60"/>
      <c r="AC452" s="97"/>
      <c r="AD452" s="83"/>
    </row>
    <row r="453" spans="27:30" ht="15" customHeight="1" x14ac:dyDescent="0.25">
      <c r="AA453" s="82"/>
      <c r="AB453" s="60"/>
      <c r="AC453" s="97"/>
      <c r="AD453" s="83"/>
    </row>
    <row r="454" spans="27:30" ht="15" customHeight="1" x14ac:dyDescent="0.25">
      <c r="AA454" s="82"/>
      <c r="AB454" s="60"/>
      <c r="AC454" s="97"/>
      <c r="AD454" s="83"/>
    </row>
    <row r="455" spans="27:30" ht="15" customHeight="1" x14ac:dyDescent="0.25">
      <c r="AA455" s="82"/>
      <c r="AB455" s="60"/>
      <c r="AC455" s="97"/>
      <c r="AD455" s="83"/>
    </row>
    <row r="456" spans="27:30" ht="15" customHeight="1" x14ac:dyDescent="0.25">
      <c r="AA456" s="82"/>
      <c r="AB456" s="60"/>
      <c r="AC456" s="97"/>
      <c r="AD456" s="83"/>
    </row>
    <row r="457" spans="27:30" ht="15" customHeight="1" x14ac:dyDescent="0.25">
      <c r="AA457" s="82"/>
      <c r="AB457" s="60"/>
      <c r="AC457" s="97"/>
      <c r="AD457" s="83"/>
    </row>
    <row r="458" spans="27:30" ht="15" customHeight="1" x14ac:dyDescent="0.25">
      <c r="AA458" s="82"/>
      <c r="AB458" s="60"/>
      <c r="AC458" s="97"/>
      <c r="AD458" s="83"/>
    </row>
    <row r="459" spans="27:30" ht="15" customHeight="1" x14ac:dyDescent="0.25">
      <c r="AA459" s="82"/>
      <c r="AB459" s="60"/>
      <c r="AC459" s="97"/>
      <c r="AD459" s="83"/>
    </row>
    <row r="460" spans="27:30" ht="15" customHeight="1" x14ac:dyDescent="0.25">
      <c r="AA460" s="82"/>
      <c r="AB460" s="60"/>
      <c r="AC460" s="97"/>
      <c r="AD460" s="83"/>
    </row>
    <row r="461" spans="27:30" ht="15" customHeight="1" x14ac:dyDescent="0.25">
      <c r="AA461" s="82"/>
      <c r="AB461" s="60"/>
      <c r="AC461" s="97"/>
      <c r="AD461" s="83"/>
    </row>
    <row r="462" spans="27:30" ht="15" customHeight="1" x14ac:dyDescent="0.25">
      <c r="AA462" s="82"/>
      <c r="AB462" s="60"/>
      <c r="AC462" s="97"/>
      <c r="AD462" s="83"/>
    </row>
    <row r="463" spans="27:30" ht="15" customHeight="1" x14ac:dyDescent="0.25">
      <c r="AA463" s="82"/>
      <c r="AB463" s="60"/>
      <c r="AC463" s="97"/>
      <c r="AD463" s="83"/>
    </row>
    <row r="464" spans="27:30" ht="15" customHeight="1" x14ac:dyDescent="0.25">
      <c r="AA464" s="82"/>
      <c r="AB464" s="60"/>
      <c r="AC464" s="97"/>
      <c r="AD464" s="83"/>
    </row>
    <row r="465" spans="27:30" ht="15" customHeight="1" x14ac:dyDescent="0.25">
      <c r="AA465" s="82"/>
      <c r="AB465" s="60"/>
      <c r="AC465" s="97"/>
      <c r="AD465" s="83"/>
    </row>
    <row r="466" spans="27:30" ht="15" customHeight="1" x14ac:dyDescent="0.25">
      <c r="AA466" s="82"/>
      <c r="AB466" s="60"/>
      <c r="AC466" s="97"/>
      <c r="AD466" s="83"/>
    </row>
    <row r="467" spans="27:30" ht="15" customHeight="1" x14ac:dyDescent="0.25">
      <c r="AA467" s="82"/>
      <c r="AB467" s="60"/>
      <c r="AC467" s="97"/>
      <c r="AD467" s="83"/>
    </row>
    <row r="468" spans="27:30" ht="15" customHeight="1" x14ac:dyDescent="0.25">
      <c r="AA468" s="82"/>
      <c r="AB468" s="60"/>
      <c r="AC468" s="97"/>
      <c r="AD468" s="83"/>
    </row>
    <row r="469" spans="27:30" ht="15" customHeight="1" x14ac:dyDescent="0.25">
      <c r="AA469" s="82"/>
      <c r="AB469" s="60"/>
      <c r="AC469" s="97"/>
      <c r="AD469" s="83"/>
    </row>
    <row r="470" spans="27:30" ht="15" customHeight="1" x14ac:dyDescent="0.25">
      <c r="AA470" s="82"/>
      <c r="AB470" s="60"/>
      <c r="AC470" s="97"/>
      <c r="AD470" s="83"/>
    </row>
    <row r="471" spans="27:30" ht="15" customHeight="1" x14ac:dyDescent="0.25">
      <c r="AA471" s="82"/>
      <c r="AB471" s="60"/>
      <c r="AC471" s="97"/>
      <c r="AD471" s="83"/>
    </row>
    <row r="472" spans="27:30" ht="15" customHeight="1" x14ac:dyDescent="0.25">
      <c r="AA472" s="82"/>
      <c r="AB472" s="60"/>
      <c r="AC472" s="97"/>
      <c r="AD472" s="83"/>
    </row>
    <row r="473" spans="27:30" ht="15" customHeight="1" x14ac:dyDescent="0.25">
      <c r="AA473" s="82"/>
      <c r="AB473" s="60"/>
      <c r="AC473" s="97"/>
      <c r="AD473" s="83"/>
    </row>
    <row r="474" spans="27:30" ht="15" customHeight="1" x14ac:dyDescent="0.25">
      <c r="AA474" s="82"/>
      <c r="AB474" s="60"/>
      <c r="AC474" s="97"/>
      <c r="AD474" s="83"/>
    </row>
    <row r="475" spans="27:30" ht="15" customHeight="1" x14ac:dyDescent="0.25">
      <c r="AA475" s="82"/>
      <c r="AB475" s="60"/>
      <c r="AC475" s="97"/>
      <c r="AD475" s="83"/>
    </row>
    <row r="476" spans="27:30" ht="15" customHeight="1" x14ac:dyDescent="0.25">
      <c r="AA476" s="82"/>
      <c r="AB476" s="60"/>
      <c r="AC476" s="97"/>
      <c r="AD476" s="83"/>
    </row>
    <row r="477" spans="27:30" ht="15" customHeight="1" x14ac:dyDescent="0.25">
      <c r="AA477" s="82"/>
      <c r="AB477" s="60"/>
      <c r="AC477" s="97"/>
      <c r="AD477" s="83"/>
    </row>
    <row r="478" spans="27:30" ht="15" customHeight="1" x14ac:dyDescent="0.25">
      <c r="AA478" s="82"/>
      <c r="AB478" s="60"/>
      <c r="AC478" s="97"/>
      <c r="AD478" s="83"/>
    </row>
    <row r="479" spans="27:30" ht="15" customHeight="1" x14ac:dyDescent="0.25">
      <c r="AA479" s="82"/>
      <c r="AB479" s="60"/>
      <c r="AC479" s="97"/>
      <c r="AD479" s="83"/>
    </row>
    <row r="480" spans="27:30" ht="15" customHeight="1" x14ac:dyDescent="0.25">
      <c r="AA480" s="82"/>
      <c r="AB480" s="60"/>
      <c r="AC480" s="97"/>
      <c r="AD480" s="83"/>
    </row>
    <row r="481" spans="27:30" ht="15" customHeight="1" x14ac:dyDescent="0.25">
      <c r="AA481" s="82"/>
      <c r="AB481" s="60"/>
      <c r="AC481" s="97"/>
      <c r="AD481" s="83"/>
    </row>
    <row r="482" spans="27:30" ht="15" customHeight="1" x14ac:dyDescent="0.25">
      <c r="AA482" s="82"/>
      <c r="AB482" s="60"/>
      <c r="AC482" s="97"/>
      <c r="AD482" s="83"/>
    </row>
    <row r="483" spans="27:30" ht="15" customHeight="1" x14ac:dyDescent="0.25">
      <c r="AA483" s="82"/>
      <c r="AB483" s="60"/>
      <c r="AC483" s="97"/>
      <c r="AD483" s="83"/>
    </row>
    <row r="484" spans="27:30" ht="15" customHeight="1" x14ac:dyDescent="0.25">
      <c r="AA484" s="82"/>
      <c r="AB484" s="60"/>
      <c r="AC484" s="97"/>
      <c r="AD484" s="83"/>
    </row>
    <row r="485" spans="27:30" ht="15" customHeight="1" x14ac:dyDescent="0.25">
      <c r="AA485" s="82"/>
      <c r="AB485" s="60"/>
      <c r="AC485" s="97"/>
      <c r="AD485" s="83"/>
    </row>
    <row r="486" spans="27:30" ht="15" customHeight="1" x14ac:dyDescent="0.25">
      <c r="AA486" s="82"/>
      <c r="AB486" s="60"/>
      <c r="AC486" s="97"/>
      <c r="AD486" s="83"/>
    </row>
    <row r="487" spans="27:30" ht="15" customHeight="1" x14ac:dyDescent="0.25">
      <c r="AA487" s="82"/>
      <c r="AB487" s="60"/>
      <c r="AC487" s="97"/>
      <c r="AD487" s="83"/>
    </row>
    <row r="488" spans="27:30" ht="15" customHeight="1" x14ac:dyDescent="0.25">
      <c r="AA488" s="82"/>
      <c r="AB488" s="60"/>
      <c r="AC488" s="97"/>
      <c r="AD488" s="83"/>
    </row>
    <row r="489" spans="27:30" ht="15" customHeight="1" x14ac:dyDescent="0.25">
      <c r="AA489" s="82"/>
      <c r="AB489" s="60"/>
      <c r="AC489" s="97"/>
      <c r="AD489" s="83"/>
    </row>
    <row r="490" spans="27:30" ht="15" customHeight="1" x14ac:dyDescent="0.25">
      <c r="AA490" s="82"/>
      <c r="AB490" s="60"/>
      <c r="AC490" s="97"/>
      <c r="AD490" s="83"/>
    </row>
    <row r="491" spans="27:30" ht="15" customHeight="1" x14ac:dyDescent="0.25">
      <c r="AA491" s="82"/>
      <c r="AB491" s="60"/>
      <c r="AC491" s="97"/>
      <c r="AD491" s="83"/>
    </row>
    <row r="492" spans="27:30" ht="15" customHeight="1" x14ac:dyDescent="0.25">
      <c r="AA492" s="82"/>
      <c r="AB492" s="60"/>
      <c r="AC492" s="97"/>
      <c r="AD492" s="83"/>
    </row>
    <row r="493" spans="27:30" ht="15" customHeight="1" x14ac:dyDescent="0.25">
      <c r="AA493" s="82"/>
      <c r="AB493" s="60"/>
      <c r="AC493" s="97"/>
      <c r="AD493" s="83"/>
    </row>
    <row r="494" spans="27:30" ht="15" customHeight="1" x14ac:dyDescent="0.25">
      <c r="AA494" s="82"/>
      <c r="AB494" s="60"/>
      <c r="AC494" s="97"/>
      <c r="AD494" s="83"/>
    </row>
    <row r="495" spans="27:30" ht="15" customHeight="1" x14ac:dyDescent="0.25">
      <c r="AA495" s="82"/>
      <c r="AB495" s="60"/>
      <c r="AC495" s="97"/>
      <c r="AD495" s="83"/>
    </row>
    <row r="496" spans="27:30" ht="15" customHeight="1" x14ac:dyDescent="0.25">
      <c r="AA496" s="82"/>
      <c r="AB496" s="60"/>
      <c r="AC496" s="97"/>
      <c r="AD496" s="83"/>
    </row>
    <row r="497" spans="27:30" ht="15" customHeight="1" x14ac:dyDescent="0.25">
      <c r="AA497" s="82"/>
      <c r="AB497" s="60"/>
      <c r="AC497" s="97"/>
      <c r="AD497" s="83"/>
    </row>
    <row r="498" spans="27:30" ht="15" customHeight="1" x14ac:dyDescent="0.25">
      <c r="AA498" s="82"/>
      <c r="AB498" s="60"/>
      <c r="AC498" s="97"/>
      <c r="AD498" s="83"/>
    </row>
    <row r="499" spans="27:30" ht="15" customHeight="1" x14ac:dyDescent="0.25">
      <c r="AA499" s="82"/>
      <c r="AB499" s="60"/>
      <c r="AC499" s="97"/>
      <c r="AD499" s="83"/>
    </row>
    <row r="500" spans="27:30" ht="15" customHeight="1" x14ac:dyDescent="0.25">
      <c r="AA500" s="82"/>
      <c r="AB500" s="60"/>
      <c r="AC500" s="97"/>
      <c r="AD500" s="83"/>
    </row>
    <row r="501" spans="27:30" ht="15" customHeight="1" x14ac:dyDescent="0.25">
      <c r="AA501" s="82"/>
      <c r="AB501" s="60"/>
      <c r="AC501" s="97"/>
      <c r="AD501" s="83"/>
    </row>
    <row r="502" spans="27:30" ht="15" customHeight="1" x14ac:dyDescent="0.25">
      <c r="AA502" s="82"/>
      <c r="AB502" s="60"/>
      <c r="AC502" s="97"/>
      <c r="AD502" s="83"/>
    </row>
    <row r="503" spans="27:30" ht="15" customHeight="1" x14ac:dyDescent="0.25">
      <c r="AA503" s="82"/>
      <c r="AB503" s="60"/>
      <c r="AC503" s="97"/>
      <c r="AD503" s="83"/>
    </row>
    <row r="504" spans="27:30" ht="15" customHeight="1" x14ac:dyDescent="0.25">
      <c r="AA504" s="82"/>
      <c r="AB504" s="60"/>
      <c r="AC504" s="97"/>
      <c r="AD504" s="83"/>
    </row>
    <row r="505" spans="27:30" ht="15" customHeight="1" x14ac:dyDescent="0.25">
      <c r="AA505" s="82"/>
      <c r="AB505" s="60"/>
      <c r="AC505" s="97"/>
      <c r="AD505" s="83"/>
    </row>
    <row r="506" spans="27:30" ht="15" customHeight="1" x14ac:dyDescent="0.25">
      <c r="AA506" s="82"/>
      <c r="AB506" s="60"/>
      <c r="AC506" s="97"/>
      <c r="AD506" s="83"/>
    </row>
    <row r="507" spans="27:30" ht="15" customHeight="1" x14ac:dyDescent="0.25">
      <c r="AA507" s="82"/>
      <c r="AB507" s="60"/>
      <c r="AC507" s="97"/>
      <c r="AD507" s="83"/>
    </row>
    <row r="508" spans="27:30" ht="15" customHeight="1" x14ac:dyDescent="0.25">
      <c r="AA508" s="82"/>
      <c r="AB508" s="60"/>
      <c r="AC508" s="97"/>
      <c r="AD508" s="83"/>
    </row>
    <row r="509" spans="27:30" ht="15" customHeight="1" x14ac:dyDescent="0.25">
      <c r="AA509" s="82"/>
      <c r="AB509" s="60"/>
      <c r="AC509" s="97"/>
      <c r="AD509" s="83"/>
    </row>
    <row r="510" spans="27:30" ht="15" customHeight="1" x14ac:dyDescent="0.25">
      <c r="AA510" s="82"/>
      <c r="AB510" s="60"/>
      <c r="AC510" s="97"/>
      <c r="AD510" s="83"/>
    </row>
    <row r="511" spans="27:30" ht="15" customHeight="1" x14ac:dyDescent="0.25">
      <c r="AA511" s="82"/>
      <c r="AB511" s="60"/>
      <c r="AC511" s="97"/>
      <c r="AD511" s="83"/>
    </row>
    <row r="512" spans="27:30" ht="15" customHeight="1" x14ac:dyDescent="0.25">
      <c r="AA512" s="82"/>
      <c r="AB512" s="60"/>
      <c r="AC512" s="97"/>
      <c r="AD512" s="83"/>
    </row>
    <row r="513" spans="27:30" ht="15" customHeight="1" x14ac:dyDescent="0.25">
      <c r="AA513" s="82"/>
      <c r="AB513" s="60"/>
      <c r="AC513" s="97"/>
      <c r="AD513" s="83"/>
    </row>
    <row r="514" spans="27:30" ht="15" customHeight="1" x14ac:dyDescent="0.25">
      <c r="AA514" s="82"/>
      <c r="AB514" s="60"/>
      <c r="AC514" s="97"/>
      <c r="AD514" s="83"/>
    </row>
    <row r="515" spans="27:30" ht="15" customHeight="1" x14ac:dyDescent="0.25">
      <c r="AA515" s="82"/>
      <c r="AB515" s="60"/>
      <c r="AC515" s="97"/>
      <c r="AD515" s="83"/>
    </row>
    <row r="516" spans="27:30" ht="15" customHeight="1" x14ac:dyDescent="0.25">
      <c r="AA516" s="82"/>
      <c r="AB516" s="60"/>
      <c r="AC516" s="97"/>
      <c r="AD516" s="83"/>
    </row>
    <row r="517" spans="27:30" ht="15" customHeight="1" x14ac:dyDescent="0.25">
      <c r="AA517" s="82"/>
      <c r="AB517" s="60"/>
      <c r="AC517" s="97"/>
      <c r="AD517" s="83"/>
    </row>
    <row r="518" spans="27:30" ht="15" customHeight="1" x14ac:dyDescent="0.25">
      <c r="AA518" s="82"/>
      <c r="AB518" s="60"/>
      <c r="AC518" s="97"/>
      <c r="AD518" s="83"/>
    </row>
    <row r="519" spans="27:30" ht="15" customHeight="1" x14ac:dyDescent="0.25">
      <c r="AA519" s="82"/>
      <c r="AB519" s="60"/>
      <c r="AC519" s="97"/>
      <c r="AD519" s="83"/>
    </row>
    <row r="520" spans="27:30" ht="15" customHeight="1" x14ac:dyDescent="0.25">
      <c r="AA520" s="82"/>
      <c r="AB520" s="60"/>
      <c r="AC520" s="97"/>
      <c r="AD520" s="83"/>
    </row>
    <row r="521" spans="27:30" ht="15" customHeight="1" x14ac:dyDescent="0.25">
      <c r="AA521" s="82"/>
      <c r="AB521" s="60"/>
      <c r="AC521" s="97"/>
      <c r="AD521" s="83"/>
    </row>
    <row r="522" spans="27:30" ht="15" customHeight="1" x14ac:dyDescent="0.25">
      <c r="AA522" s="82"/>
      <c r="AB522" s="60"/>
      <c r="AC522" s="97"/>
      <c r="AD522" s="83"/>
    </row>
    <row r="523" spans="27:30" ht="15" customHeight="1" x14ac:dyDescent="0.25">
      <c r="AA523" s="82"/>
      <c r="AB523" s="60"/>
      <c r="AC523" s="97"/>
      <c r="AD523" s="83"/>
    </row>
    <row r="524" spans="27:30" ht="15" customHeight="1" x14ac:dyDescent="0.25">
      <c r="AA524" s="82"/>
      <c r="AB524" s="60"/>
      <c r="AC524" s="97"/>
      <c r="AD524" s="83"/>
    </row>
    <row r="525" spans="27:30" ht="15" customHeight="1" x14ac:dyDescent="0.25">
      <c r="AA525" s="82"/>
      <c r="AB525" s="60"/>
      <c r="AC525" s="97"/>
      <c r="AD525" s="83"/>
    </row>
    <row r="526" spans="27:30" ht="15" customHeight="1" x14ac:dyDescent="0.25">
      <c r="AA526" s="82"/>
      <c r="AB526" s="60"/>
      <c r="AC526" s="97"/>
      <c r="AD526" s="83"/>
    </row>
    <row r="527" spans="27:30" ht="15" customHeight="1" x14ac:dyDescent="0.25">
      <c r="AA527" s="82"/>
      <c r="AB527" s="60"/>
      <c r="AC527" s="97"/>
      <c r="AD527" s="83"/>
    </row>
    <row r="528" spans="27:30" ht="15" customHeight="1" x14ac:dyDescent="0.25">
      <c r="AA528" s="82"/>
      <c r="AB528" s="60"/>
      <c r="AC528" s="97"/>
      <c r="AD528" s="83"/>
    </row>
    <row r="529" spans="27:30" ht="15" customHeight="1" x14ac:dyDescent="0.25">
      <c r="AA529" s="82"/>
      <c r="AB529" s="60"/>
      <c r="AC529" s="97"/>
      <c r="AD529" s="83"/>
    </row>
    <row r="530" spans="27:30" ht="15" customHeight="1" x14ac:dyDescent="0.25">
      <c r="AA530" s="82"/>
      <c r="AB530" s="60"/>
      <c r="AC530" s="97"/>
      <c r="AD530" s="83"/>
    </row>
    <row r="531" spans="27:30" ht="15" customHeight="1" x14ac:dyDescent="0.25">
      <c r="AA531" s="82"/>
      <c r="AB531" s="60"/>
      <c r="AC531" s="97"/>
      <c r="AD531" s="83"/>
    </row>
    <row r="532" spans="27:30" ht="15" customHeight="1" x14ac:dyDescent="0.25">
      <c r="AA532" s="82"/>
      <c r="AB532" s="60"/>
      <c r="AC532" s="97"/>
      <c r="AD532" s="83"/>
    </row>
    <row r="533" spans="27:30" ht="15" customHeight="1" x14ac:dyDescent="0.25">
      <c r="AA533" s="82"/>
      <c r="AB533" s="60"/>
      <c r="AC533" s="97"/>
      <c r="AD533" s="83"/>
    </row>
    <row r="534" spans="27:30" ht="15" customHeight="1" x14ac:dyDescent="0.25">
      <c r="AA534" s="82"/>
      <c r="AB534" s="60"/>
      <c r="AC534" s="97"/>
      <c r="AD534" s="83"/>
    </row>
    <row r="535" spans="27:30" ht="15" customHeight="1" x14ac:dyDescent="0.25">
      <c r="AA535" s="82"/>
      <c r="AB535" s="60"/>
      <c r="AC535" s="97"/>
      <c r="AD535" s="83"/>
    </row>
    <row r="536" spans="27:30" ht="15" customHeight="1" x14ac:dyDescent="0.25">
      <c r="AA536" s="82"/>
      <c r="AB536" s="60"/>
      <c r="AC536" s="97"/>
      <c r="AD536" s="83"/>
    </row>
    <row r="537" spans="27:30" ht="15" customHeight="1" x14ac:dyDescent="0.25">
      <c r="AA537" s="82"/>
      <c r="AB537" s="60"/>
      <c r="AC537" s="97"/>
      <c r="AD537" s="83"/>
    </row>
    <row r="538" spans="27:30" ht="15" customHeight="1" x14ac:dyDescent="0.25">
      <c r="AA538" s="82"/>
      <c r="AB538" s="60"/>
      <c r="AC538" s="97"/>
      <c r="AD538" s="83"/>
    </row>
    <row r="539" spans="27:30" ht="15" customHeight="1" x14ac:dyDescent="0.25">
      <c r="AA539" s="82"/>
      <c r="AB539" s="60"/>
      <c r="AC539" s="97"/>
      <c r="AD539" s="83"/>
    </row>
    <row r="540" spans="27:30" ht="15" customHeight="1" x14ac:dyDescent="0.25">
      <c r="AA540" s="82"/>
      <c r="AB540" s="60"/>
      <c r="AC540" s="97"/>
      <c r="AD540" s="83"/>
    </row>
    <row r="541" spans="27:30" ht="15" customHeight="1" x14ac:dyDescent="0.25">
      <c r="AA541" s="82"/>
      <c r="AB541" s="60"/>
      <c r="AC541" s="97"/>
      <c r="AD541" s="83"/>
    </row>
    <row r="542" spans="27:30" ht="15" customHeight="1" x14ac:dyDescent="0.25">
      <c r="AA542" s="82"/>
      <c r="AB542" s="60"/>
      <c r="AC542" s="97"/>
      <c r="AD542" s="83"/>
    </row>
    <row r="543" spans="27:30" ht="15" customHeight="1" x14ac:dyDescent="0.25">
      <c r="AA543" s="82"/>
      <c r="AB543" s="60"/>
      <c r="AC543" s="97"/>
      <c r="AD543" s="83"/>
    </row>
    <row r="544" spans="27:30" ht="15" customHeight="1" x14ac:dyDescent="0.25">
      <c r="AA544" s="82"/>
      <c r="AB544" s="60"/>
      <c r="AC544" s="97"/>
      <c r="AD544" s="83"/>
    </row>
    <row r="545" spans="27:30" ht="15" customHeight="1" x14ac:dyDescent="0.25">
      <c r="AA545" s="82"/>
      <c r="AB545" s="60"/>
      <c r="AC545" s="97"/>
      <c r="AD545" s="83"/>
    </row>
    <row r="546" spans="27:30" ht="15" customHeight="1" x14ac:dyDescent="0.25">
      <c r="AA546" s="82"/>
      <c r="AB546" s="60"/>
      <c r="AC546" s="97"/>
      <c r="AD546" s="83"/>
    </row>
    <row r="547" spans="27:30" ht="15" customHeight="1" x14ac:dyDescent="0.25">
      <c r="AA547" s="82"/>
      <c r="AB547" s="60"/>
      <c r="AC547" s="97"/>
      <c r="AD547" s="83"/>
    </row>
    <row r="548" spans="27:30" ht="15" customHeight="1" x14ac:dyDescent="0.25">
      <c r="AA548" s="82"/>
      <c r="AB548" s="60"/>
      <c r="AC548" s="97"/>
      <c r="AD548" s="83"/>
    </row>
    <row r="549" spans="27:30" ht="15" customHeight="1" x14ac:dyDescent="0.25">
      <c r="AA549" s="82"/>
      <c r="AB549" s="60"/>
      <c r="AC549" s="97"/>
      <c r="AD549" s="83"/>
    </row>
    <row r="550" spans="27:30" ht="15" customHeight="1" x14ac:dyDescent="0.25">
      <c r="AA550" s="82"/>
      <c r="AB550" s="60"/>
      <c r="AC550" s="97"/>
      <c r="AD550" s="83"/>
    </row>
    <row r="551" spans="27:30" ht="15" customHeight="1" x14ac:dyDescent="0.25">
      <c r="AA551" s="82"/>
      <c r="AB551" s="60"/>
      <c r="AC551" s="97"/>
      <c r="AD551" s="83"/>
    </row>
    <row r="552" spans="27:30" ht="15" customHeight="1" x14ac:dyDescent="0.25">
      <c r="AA552" s="82"/>
      <c r="AB552" s="60"/>
      <c r="AC552" s="97"/>
      <c r="AD552" s="83"/>
    </row>
    <row r="553" spans="27:30" ht="15" customHeight="1" x14ac:dyDescent="0.25">
      <c r="AA553" s="82"/>
      <c r="AB553" s="60"/>
      <c r="AC553" s="97"/>
      <c r="AD553" s="83"/>
    </row>
    <row r="554" spans="27:30" ht="15" customHeight="1" x14ac:dyDescent="0.25">
      <c r="AA554" s="82"/>
      <c r="AB554" s="60"/>
      <c r="AC554" s="97"/>
      <c r="AD554" s="83"/>
    </row>
    <row r="555" spans="27:30" ht="15" customHeight="1" x14ac:dyDescent="0.25">
      <c r="AA555" s="82"/>
      <c r="AB555" s="60"/>
      <c r="AC555" s="97"/>
      <c r="AD555" s="83"/>
    </row>
    <row r="556" spans="27:30" ht="15" customHeight="1" x14ac:dyDescent="0.25">
      <c r="AA556" s="82"/>
      <c r="AB556" s="60"/>
      <c r="AC556" s="97"/>
      <c r="AD556" s="83"/>
    </row>
    <row r="557" spans="27:30" ht="15" customHeight="1" x14ac:dyDescent="0.25">
      <c r="AA557" s="82"/>
      <c r="AB557" s="60"/>
      <c r="AC557" s="97"/>
      <c r="AD557" s="83"/>
    </row>
    <row r="558" spans="27:30" ht="15" customHeight="1" x14ac:dyDescent="0.25">
      <c r="AA558" s="82"/>
      <c r="AB558" s="60"/>
      <c r="AC558" s="97"/>
      <c r="AD558" s="83"/>
    </row>
    <row r="559" spans="27:30" ht="15" customHeight="1" x14ac:dyDescent="0.25">
      <c r="AA559" s="82"/>
      <c r="AB559" s="60"/>
      <c r="AC559" s="97"/>
      <c r="AD559" s="83"/>
    </row>
    <row r="560" spans="27:30" ht="15" customHeight="1" x14ac:dyDescent="0.25">
      <c r="AA560" s="82"/>
      <c r="AB560" s="60"/>
      <c r="AC560" s="97"/>
      <c r="AD560" s="83"/>
    </row>
    <row r="561" spans="27:30" ht="15" customHeight="1" x14ac:dyDescent="0.25">
      <c r="AA561" s="82"/>
      <c r="AB561" s="60"/>
      <c r="AC561" s="97"/>
      <c r="AD561" s="83"/>
    </row>
    <row r="562" spans="27:30" ht="15" customHeight="1" x14ac:dyDescent="0.25">
      <c r="AA562" s="82"/>
      <c r="AB562" s="60"/>
      <c r="AC562" s="97"/>
      <c r="AD562" s="83"/>
    </row>
    <row r="563" spans="27:30" ht="15" customHeight="1" x14ac:dyDescent="0.25">
      <c r="AA563" s="82"/>
      <c r="AB563" s="60"/>
      <c r="AC563" s="97"/>
      <c r="AD563" s="83"/>
    </row>
    <row r="564" spans="27:30" ht="15" customHeight="1" x14ac:dyDescent="0.25">
      <c r="AA564" s="82"/>
      <c r="AB564" s="60"/>
      <c r="AC564" s="97"/>
      <c r="AD564" s="83"/>
    </row>
    <row r="565" spans="27:30" ht="15" customHeight="1" x14ac:dyDescent="0.25">
      <c r="AA565" s="82"/>
      <c r="AB565" s="60"/>
      <c r="AC565" s="97"/>
      <c r="AD565" s="83"/>
    </row>
    <row r="566" spans="27:30" ht="15" customHeight="1" x14ac:dyDescent="0.25">
      <c r="AA566" s="82"/>
      <c r="AB566" s="60"/>
      <c r="AC566" s="97"/>
      <c r="AD566" s="83"/>
    </row>
    <row r="567" spans="27:30" ht="15" customHeight="1" x14ac:dyDescent="0.25">
      <c r="AA567" s="82"/>
      <c r="AB567" s="60"/>
      <c r="AC567" s="97"/>
      <c r="AD567" s="83"/>
    </row>
    <row r="568" spans="27:30" ht="15" customHeight="1" x14ac:dyDescent="0.25">
      <c r="AA568" s="82"/>
      <c r="AB568" s="60"/>
      <c r="AC568" s="97"/>
      <c r="AD568" s="83"/>
    </row>
    <row r="569" spans="27:30" ht="15" customHeight="1" x14ac:dyDescent="0.25">
      <c r="AA569" s="82"/>
      <c r="AB569" s="60"/>
      <c r="AC569" s="97"/>
      <c r="AD569" s="83"/>
    </row>
    <row r="570" spans="27:30" ht="15" customHeight="1" x14ac:dyDescent="0.25">
      <c r="AA570" s="82"/>
      <c r="AB570" s="60"/>
      <c r="AC570" s="97"/>
      <c r="AD570" s="83"/>
    </row>
    <row r="571" spans="27:30" ht="15" customHeight="1" x14ac:dyDescent="0.25">
      <c r="AA571" s="82"/>
      <c r="AB571" s="60"/>
      <c r="AC571" s="97"/>
      <c r="AD571" s="83"/>
    </row>
    <row r="572" spans="27:30" ht="15" customHeight="1" x14ac:dyDescent="0.25">
      <c r="AA572" s="82"/>
      <c r="AB572" s="60"/>
      <c r="AC572" s="97"/>
      <c r="AD572" s="83"/>
    </row>
    <row r="573" spans="27:30" ht="15" customHeight="1" x14ac:dyDescent="0.25">
      <c r="AA573" s="82"/>
      <c r="AB573" s="60"/>
      <c r="AC573" s="97"/>
      <c r="AD573" s="83"/>
    </row>
    <row r="574" spans="27:30" ht="15" customHeight="1" x14ac:dyDescent="0.25">
      <c r="AA574" s="82"/>
      <c r="AB574" s="60"/>
      <c r="AC574" s="97"/>
      <c r="AD574" s="83"/>
    </row>
    <row r="575" spans="27:30" ht="15" customHeight="1" x14ac:dyDescent="0.25">
      <c r="AA575" s="82"/>
      <c r="AB575" s="60"/>
      <c r="AC575" s="97"/>
      <c r="AD575" s="83"/>
    </row>
    <row r="576" spans="27:30" ht="15" customHeight="1" x14ac:dyDescent="0.25">
      <c r="AA576" s="82"/>
      <c r="AB576" s="60"/>
      <c r="AC576" s="97"/>
      <c r="AD576" s="83"/>
    </row>
    <row r="577" spans="27:30" ht="15" customHeight="1" x14ac:dyDescent="0.25">
      <c r="AA577" s="82"/>
      <c r="AB577" s="60"/>
      <c r="AC577" s="97"/>
      <c r="AD577" s="83"/>
    </row>
    <row r="578" spans="27:30" ht="15" customHeight="1" x14ac:dyDescent="0.25">
      <c r="AA578" s="82"/>
      <c r="AB578" s="60"/>
      <c r="AC578" s="97"/>
      <c r="AD578" s="83"/>
    </row>
    <row r="579" spans="27:30" ht="15" customHeight="1" x14ac:dyDescent="0.25">
      <c r="AA579" s="82"/>
      <c r="AB579" s="60"/>
      <c r="AC579" s="97"/>
      <c r="AD579" s="83"/>
    </row>
    <row r="580" spans="27:30" ht="15" customHeight="1" x14ac:dyDescent="0.25">
      <c r="AA580" s="82"/>
      <c r="AB580" s="60"/>
      <c r="AC580" s="97"/>
      <c r="AD580" s="83"/>
    </row>
    <row r="581" spans="27:30" ht="15" customHeight="1" x14ac:dyDescent="0.25">
      <c r="AA581" s="82"/>
      <c r="AB581" s="60"/>
      <c r="AC581" s="97"/>
      <c r="AD581" s="83"/>
    </row>
    <row r="582" spans="27:30" ht="15" customHeight="1" x14ac:dyDescent="0.25">
      <c r="AA582" s="82"/>
      <c r="AB582" s="60"/>
      <c r="AC582" s="97"/>
      <c r="AD582" s="83"/>
    </row>
    <row r="583" spans="27:30" ht="15" customHeight="1" x14ac:dyDescent="0.25">
      <c r="AA583" s="82"/>
      <c r="AB583" s="60"/>
      <c r="AC583" s="97"/>
      <c r="AD583" s="83"/>
    </row>
    <row r="584" spans="27:30" ht="15" customHeight="1" x14ac:dyDescent="0.25">
      <c r="AA584" s="82"/>
      <c r="AB584" s="60"/>
      <c r="AC584" s="97"/>
      <c r="AD584" s="83"/>
    </row>
    <row r="585" spans="27:30" ht="15" customHeight="1" x14ac:dyDescent="0.25">
      <c r="AA585" s="82"/>
      <c r="AB585" s="60"/>
      <c r="AC585" s="97"/>
      <c r="AD585" s="83"/>
    </row>
    <row r="586" spans="27:30" ht="15" customHeight="1" x14ac:dyDescent="0.25">
      <c r="AA586" s="82"/>
      <c r="AB586" s="60"/>
      <c r="AC586" s="97"/>
      <c r="AD586" s="83"/>
    </row>
    <row r="587" spans="27:30" ht="15" customHeight="1" x14ac:dyDescent="0.25">
      <c r="AA587" s="82"/>
      <c r="AB587" s="60"/>
      <c r="AC587" s="97"/>
      <c r="AD587" s="83"/>
    </row>
    <row r="588" spans="27:30" ht="15" customHeight="1" x14ac:dyDescent="0.25">
      <c r="AA588" s="82"/>
      <c r="AB588" s="60"/>
      <c r="AC588" s="97"/>
      <c r="AD588" s="83"/>
    </row>
    <row r="589" spans="27:30" ht="15" customHeight="1" x14ac:dyDescent="0.25">
      <c r="AA589" s="82"/>
      <c r="AB589" s="60"/>
      <c r="AC589" s="97"/>
      <c r="AD589" s="83"/>
    </row>
    <row r="590" spans="27:30" ht="15" customHeight="1" x14ac:dyDescent="0.25">
      <c r="AA590" s="82"/>
      <c r="AB590" s="60"/>
      <c r="AC590" s="97"/>
      <c r="AD590" s="83"/>
    </row>
    <row r="591" spans="27:30" ht="15" customHeight="1" x14ac:dyDescent="0.25">
      <c r="AA591" s="82"/>
      <c r="AB591" s="60"/>
      <c r="AC591" s="97"/>
      <c r="AD591" s="83"/>
    </row>
    <row r="592" spans="27:30" ht="15" customHeight="1" x14ac:dyDescent="0.25">
      <c r="AA592" s="82"/>
      <c r="AB592" s="60"/>
      <c r="AC592" s="97"/>
      <c r="AD592" s="83"/>
    </row>
    <row r="593" spans="27:30" ht="15" customHeight="1" x14ac:dyDescent="0.25">
      <c r="AA593" s="82"/>
      <c r="AB593" s="60"/>
      <c r="AC593" s="97"/>
      <c r="AD593" s="83"/>
    </row>
    <row r="594" spans="27:30" ht="15" customHeight="1" x14ac:dyDescent="0.25">
      <c r="AA594" s="82"/>
      <c r="AB594" s="60"/>
      <c r="AC594" s="97"/>
      <c r="AD594" s="83"/>
    </row>
    <row r="595" spans="27:30" ht="15" customHeight="1" x14ac:dyDescent="0.25">
      <c r="AA595" s="82"/>
      <c r="AB595" s="60"/>
      <c r="AC595" s="97"/>
      <c r="AD595" s="83"/>
    </row>
    <row r="596" spans="27:30" ht="15" customHeight="1" x14ac:dyDescent="0.25">
      <c r="AA596" s="82"/>
      <c r="AB596" s="60"/>
      <c r="AC596" s="97"/>
      <c r="AD596" s="83"/>
    </row>
    <row r="597" spans="27:30" ht="15" customHeight="1" x14ac:dyDescent="0.25">
      <c r="AA597" s="82"/>
      <c r="AB597" s="60"/>
      <c r="AC597" s="97"/>
      <c r="AD597" s="83"/>
    </row>
    <row r="598" spans="27:30" ht="15" customHeight="1" x14ac:dyDescent="0.25">
      <c r="AA598" s="82"/>
      <c r="AB598" s="60"/>
      <c r="AC598" s="97"/>
      <c r="AD598" s="83"/>
    </row>
    <row r="599" spans="27:30" ht="15" customHeight="1" x14ac:dyDescent="0.25">
      <c r="AA599" s="82"/>
      <c r="AB599" s="60"/>
      <c r="AC599" s="97"/>
      <c r="AD599" s="83"/>
    </row>
    <row r="600" spans="27:30" ht="15" customHeight="1" x14ac:dyDescent="0.25">
      <c r="AA600" s="82"/>
      <c r="AB600" s="60"/>
      <c r="AC600" s="97"/>
      <c r="AD600" s="83"/>
    </row>
    <row r="601" spans="27:30" ht="15" customHeight="1" x14ac:dyDescent="0.25">
      <c r="AA601" s="82"/>
      <c r="AB601" s="60"/>
      <c r="AC601" s="97"/>
      <c r="AD601" s="83"/>
    </row>
    <row r="602" spans="27:30" ht="15" customHeight="1" x14ac:dyDescent="0.25">
      <c r="AA602" s="82"/>
      <c r="AB602" s="60"/>
      <c r="AC602" s="97"/>
      <c r="AD602" s="83"/>
    </row>
    <row r="603" spans="27:30" ht="15" customHeight="1" x14ac:dyDescent="0.25">
      <c r="AA603" s="82"/>
      <c r="AB603" s="60"/>
      <c r="AC603" s="97"/>
      <c r="AD603" s="83"/>
    </row>
    <row r="604" spans="27:30" ht="15" customHeight="1" x14ac:dyDescent="0.25">
      <c r="AA604" s="82"/>
      <c r="AB604" s="60"/>
      <c r="AC604" s="97"/>
      <c r="AD604" s="83"/>
    </row>
    <row r="605" spans="27:30" ht="15" customHeight="1" x14ac:dyDescent="0.25">
      <c r="AA605" s="82"/>
      <c r="AB605" s="60"/>
      <c r="AC605" s="97"/>
      <c r="AD605" s="83"/>
    </row>
    <row r="606" spans="27:30" ht="15" customHeight="1" x14ac:dyDescent="0.25">
      <c r="AA606" s="82"/>
      <c r="AB606" s="60"/>
      <c r="AC606" s="97"/>
      <c r="AD606" s="83"/>
    </row>
    <row r="607" spans="27:30" ht="15" customHeight="1" x14ac:dyDescent="0.25">
      <c r="AA607" s="82"/>
      <c r="AB607" s="60"/>
      <c r="AC607" s="97"/>
      <c r="AD607" s="83"/>
    </row>
    <row r="608" spans="27:30" ht="15" customHeight="1" x14ac:dyDescent="0.25">
      <c r="AA608" s="82"/>
      <c r="AB608" s="60"/>
      <c r="AC608" s="97"/>
      <c r="AD608" s="83"/>
    </row>
    <row r="609" spans="27:30" ht="15" customHeight="1" x14ac:dyDescent="0.25">
      <c r="AA609" s="82"/>
      <c r="AB609" s="60"/>
      <c r="AC609" s="97"/>
      <c r="AD609" s="83"/>
    </row>
    <row r="610" spans="27:30" ht="15" customHeight="1" x14ac:dyDescent="0.25">
      <c r="AA610" s="82"/>
      <c r="AB610" s="60"/>
      <c r="AC610" s="97"/>
      <c r="AD610" s="83"/>
    </row>
    <row r="611" spans="27:30" ht="15" customHeight="1" x14ac:dyDescent="0.25">
      <c r="AA611" s="82"/>
      <c r="AB611" s="60"/>
      <c r="AC611" s="97"/>
      <c r="AD611" s="83"/>
    </row>
    <row r="612" spans="27:30" ht="15" customHeight="1" x14ac:dyDescent="0.25">
      <c r="AA612" s="82"/>
      <c r="AB612" s="60"/>
      <c r="AC612" s="97"/>
      <c r="AD612" s="83"/>
    </row>
    <row r="613" spans="27:30" ht="15" customHeight="1" x14ac:dyDescent="0.25">
      <c r="AA613" s="82"/>
      <c r="AB613" s="60"/>
      <c r="AC613" s="97"/>
      <c r="AD613" s="83"/>
    </row>
    <row r="614" spans="27:30" ht="15" customHeight="1" x14ac:dyDescent="0.25">
      <c r="AA614" s="82"/>
      <c r="AB614" s="60"/>
      <c r="AC614" s="97"/>
      <c r="AD614" s="83"/>
    </row>
    <row r="615" spans="27:30" ht="15" customHeight="1" x14ac:dyDescent="0.25">
      <c r="AA615" s="82"/>
      <c r="AB615" s="60"/>
      <c r="AC615" s="97"/>
      <c r="AD615" s="83"/>
    </row>
    <row r="616" spans="27:30" ht="15" customHeight="1" x14ac:dyDescent="0.25">
      <c r="AA616" s="82"/>
      <c r="AB616" s="60"/>
      <c r="AC616" s="97"/>
      <c r="AD616" s="83"/>
    </row>
    <row r="617" spans="27:30" ht="15" customHeight="1" x14ac:dyDescent="0.25">
      <c r="AA617" s="82"/>
      <c r="AB617" s="60"/>
      <c r="AC617" s="97"/>
      <c r="AD617" s="83"/>
    </row>
    <row r="618" spans="27:30" ht="15" customHeight="1" x14ac:dyDescent="0.25">
      <c r="AA618" s="82"/>
      <c r="AB618" s="60"/>
      <c r="AC618" s="97"/>
      <c r="AD618" s="83"/>
    </row>
    <row r="619" spans="27:30" ht="15" customHeight="1" x14ac:dyDescent="0.25">
      <c r="AA619" s="82"/>
      <c r="AB619" s="60"/>
      <c r="AC619" s="97"/>
      <c r="AD619" s="83"/>
    </row>
    <row r="620" spans="27:30" ht="15" customHeight="1" x14ac:dyDescent="0.25">
      <c r="AA620" s="82"/>
      <c r="AB620" s="60"/>
      <c r="AC620" s="97"/>
      <c r="AD620" s="83"/>
    </row>
    <row r="621" spans="27:30" ht="15" customHeight="1" x14ac:dyDescent="0.25">
      <c r="AA621" s="82"/>
      <c r="AB621" s="60"/>
      <c r="AC621" s="97"/>
      <c r="AD621" s="83"/>
    </row>
    <row r="622" spans="27:30" ht="15" customHeight="1" x14ac:dyDescent="0.25">
      <c r="AA622" s="82"/>
      <c r="AB622" s="60"/>
      <c r="AC622" s="97"/>
      <c r="AD622" s="83"/>
    </row>
    <row r="623" spans="27:30" ht="15" customHeight="1" x14ac:dyDescent="0.25">
      <c r="AA623" s="82"/>
      <c r="AB623" s="60"/>
      <c r="AC623" s="97"/>
      <c r="AD623" s="83"/>
    </row>
    <row r="624" spans="27:30" ht="15" customHeight="1" x14ac:dyDescent="0.25">
      <c r="AA624" s="82"/>
      <c r="AB624" s="60"/>
      <c r="AC624" s="97"/>
      <c r="AD624" s="83"/>
    </row>
    <row r="625" spans="27:30" ht="15" customHeight="1" x14ac:dyDescent="0.25">
      <c r="AA625" s="82"/>
      <c r="AB625" s="60"/>
      <c r="AC625" s="97"/>
      <c r="AD625" s="83"/>
    </row>
    <row r="626" spans="27:30" ht="15" customHeight="1" x14ac:dyDescent="0.25">
      <c r="AA626" s="82"/>
      <c r="AB626" s="60"/>
      <c r="AC626" s="97"/>
      <c r="AD626" s="83"/>
    </row>
    <row r="627" spans="27:30" ht="15" customHeight="1" x14ac:dyDescent="0.25">
      <c r="AA627" s="82"/>
      <c r="AB627" s="60"/>
      <c r="AC627" s="97"/>
      <c r="AD627" s="83"/>
    </row>
    <row r="628" spans="27:30" ht="15" customHeight="1" x14ac:dyDescent="0.25">
      <c r="AA628" s="82"/>
      <c r="AB628" s="60"/>
      <c r="AC628" s="97"/>
      <c r="AD628" s="83"/>
    </row>
    <row r="629" spans="27:30" ht="15" customHeight="1" x14ac:dyDescent="0.25">
      <c r="AA629" s="82"/>
      <c r="AB629" s="60"/>
      <c r="AC629" s="97"/>
      <c r="AD629" s="83"/>
    </row>
    <row r="630" spans="27:30" ht="15" customHeight="1" x14ac:dyDescent="0.25">
      <c r="AA630" s="82"/>
      <c r="AB630" s="60"/>
      <c r="AC630" s="97"/>
      <c r="AD630" s="83"/>
    </row>
    <row r="631" spans="27:30" ht="15" customHeight="1" x14ac:dyDescent="0.25">
      <c r="AA631" s="82"/>
      <c r="AB631" s="60"/>
      <c r="AC631" s="97"/>
      <c r="AD631" s="83"/>
    </row>
    <row r="632" spans="27:30" ht="15" customHeight="1" x14ac:dyDescent="0.25">
      <c r="AA632" s="82"/>
      <c r="AB632" s="60"/>
      <c r="AC632" s="97"/>
      <c r="AD632" s="83"/>
    </row>
    <row r="633" spans="27:30" ht="15" customHeight="1" x14ac:dyDescent="0.25">
      <c r="AA633" s="82"/>
      <c r="AB633" s="60"/>
      <c r="AC633" s="97"/>
      <c r="AD633" s="83"/>
    </row>
    <row r="634" spans="27:30" ht="15" customHeight="1" x14ac:dyDescent="0.25">
      <c r="AA634" s="82"/>
      <c r="AB634" s="60"/>
      <c r="AC634" s="97"/>
      <c r="AD634" s="83"/>
    </row>
    <row r="635" spans="27:30" ht="15" customHeight="1" x14ac:dyDescent="0.25">
      <c r="AA635" s="82"/>
      <c r="AB635" s="60"/>
      <c r="AC635" s="97"/>
      <c r="AD635" s="83"/>
    </row>
    <row r="636" spans="27:30" ht="15" customHeight="1" x14ac:dyDescent="0.25">
      <c r="AA636" s="82"/>
      <c r="AB636" s="60"/>
      <c r="AC636" s="97"/>
      <c r="AD636" s="83"/>
    </row>
    <row r="637" spans="27:30" ht="15" customHeight="1" x14ac:dyDescent="0.25">
      <c r="AA637" s="82"/>
      <c r="AB637" s="60"/>
      <c r="AC637" s="97"/>
      <c r="AD637" s="83"/>
    </row>
    <row r="638" spans="27:30" ht="15" customHeight="1" x14ac:dyDescent="0.25">
      <c r="AA638" s="82"/>
      <c r="AB638" s="60"/>
      <c r="AC638" s="97"/>
      <c r="AD638" s="83"/>
    </row>
    <row r="639" spans="27:30" ht="15" customHeight="1" x14ac:dyDescent="0.25">
      <c r="AA639" s="82"/>
      <c r="AB639" s="60"/>
      <c r="AC639" s="97"/>
      <c r="AD639" s="83"/>
    </row>
    <row r="640" spans="27:30" ht="15" customHeight="1" x14ac:dyDescent="0.25">
      <c r="AA640" s="82"/>
      <c r="AB640" s="60"/>
      <c r="AC640" s="97"/>
      <c r="AD640" s="83"/>
    </row>
    <row r="641" spans="27:30" ht="15" customHeight="1" x14ac:dyDescent="0.25">
      <c r="AA641" s="82"/>
      <c r="AB641" s="60"/>
      <c r="AC641" s="97"/>
      <c r="AD641" s="83"/>
    </row>
    <row r="642" spans="27:30" ht="15" customHeight="1" x14ac:dyDescent="0.25">
      <c r="AA642" s="82"/>
      <c r="AB642" s="60"/>
      <c r="AC642" s="97"/>
      <c r="AD642" s="83"/>
    </row>
    <row r="643" spans="27:30" ht="15" customHeight="1" x14ac:dyDescent="0.25">
      <c r="AA643" s="82"/>
      <c r="AB643" s="60"/>
      <c r="AC643" s="97"/>
      <c r="AD643" s="83"/>
    </row>
    <row r="644" spans="27:30" ht="15" customHeight="1" x14ac:dyDescent="0.25">
      <c r="AA644" s="82"/>
      <c r="AB644" s="60"/>
      <c r="AC644" s="97"/>
      <c r="AD644" s="83"/>
    </row>
    <row r="645" spans="27:30" ht="15" customHeight="1" x14ac:dyDescent="0.25">
      <c r="AA645" s="82"/>
      <c r="AB645" s="60"/>
      <c r="AC645" s="97"/>
      <c r="AD645" s="83"/>
    </row>
    <row r="646" spans="27:30" ht="15" customHeight="1" x14ac:dyDescent="0.25">
      <c r="AA646" s="82"/>
      <c r="AB646" s="60"/>
      <c r="AC646" s="97"/>
      <c r="AD646" s="83"/>
    </row>
    <row r="647" spans="27:30" ht="15" customHeight="1" x14ac:dyDescent="0.25">
      <c r="AA647" s="82"/>
      <c r="AB647" s="60"/>
      <c r="AC647" s="97"/>
      <c r="AD647" s="83"/>
    </row>
    <row r="648" spans="27:30" ht="15" customHeight="1" x14ac:dyDescent="0.25">
      <c r="AA648" s="82"/>
      <c r="AB648" s="60"/>
      <c r="AC648" s="97"/>
      <c r="AD648" s="83"/>
    </row>
    <row r="649" spans="27:30" ht="15" customHeight="1" x14ac:dyDescent="0.25">
      <c r="AA649" s="82"/>
      <c r="AB649" s="60"/>
      <c r="AC649" s="97"/>
      <c r="AD649" s="83"/>
    </row>
    <row r="650" spans="27:30" ht="15" customHeight="1" x14ac:dyDescent="0.25">
      <c r="AA650" s="82"/>
      <c r="AB650" s="60"/>
      <c r="AC650" s="97"/>
      <c r="AD650" s="83"/>
    </row>
    <row r="651" spans="27:30" ht="15" customHeight="1" x14ac:dyDescent="0.25">
      <c r="AA651" s="82"/>
      <c r="AB651" s="60"/>
      <c r="AC651" s="97"/>
      <c r="AD651" s="83"/>
    </row>
    <row r="652" spans="27:30" ht="15" customHeight="1" x14ac:dyDescent="0.25">
      <c r="AA652" s="82"/>
      <c r="AB652" s="60"/>
      <c r="AC652" s="97"/>
      <c r="AD652" s="83"/>
    </row>
    <row r="653" spans="27:30" ht="15" customHeight="1" x14ac:dyDescent="0.25">
      <c r="AA653" s="82"/>
      <c r="AB653" s="60"/>
      <c r="AC653" s="97"/>
      <c r="AD653" s="83"/>
    </row>
    <row r="654" spans="27:30" ht="15" customHeight="1" x14ac:dyDescent="0.25">
      <c r="AA654" s="82"/>
      <c r="AB654" s="60"/>
      <c r="AC654" s="97"/>
      <c r="AD654" s="83"/>
    </row>
    <row r="655" spans="27:30" ht="15" customHeight="1" x14ac:dyDescent="0.25">
      <c r="AA655" s="82"/>
      <c r="AB655" s="60"/>
      <c r="AC655" s="97"/>
      <c r="AD655" s="83"/>
    </row>
    <row r="656" spans="27:30" ht="15" customHeight="1" x14ac:dyDescent="0.25">
      <c r="AA656" s="82"/>
      <c r="AB656" s="60"/>
      <c r="AC656" s="97"/>
      <c r="AD656" s="83"/>
    </row>
    <row r="657" spans="27:30" ht="15" customHeight="1" x14ac:dyDescent="0.25">
      <c r="AA657" s="82"/>
      <c r="AB657" s="60"/>
      <c r="AC657" s="97"/>
      <c r="AD657" s="83"/>
    </row>
    <row r="658" spans="27:30" ht="15" customHeight="1" x14ac:dyDescent="0.25">
      <c r="AA658" s="82"/>
      <c r="AB658" s="60"/>
      <c r="AC658" s="97"/>
      <c r="AD658" s="83"/>
    </row>
    <row r="659" spans="27:30" ht="15" customHeight="1" x14ac:dyDescent="0.25">
      <c r="AA659" s="82"/>
      <c r="AB659" s="60"/>
      <c r="AC659" s="97"/>
      <c r="AD659" s="83"/>
    </row>
    <row r="660" spans="27:30" ht="15" customHeight="1" x14ac:dyDescent="0.25">
      <c r="AA660" s="82"/>
      <c r="AB660" s="60"/>
      <c r="AC660" s="97"/>
      <c r="AD660" s="83"/>
    </row>
    <row r="661" spans="27:30" ht="15" customHeight="1" x14ac:dyDescent="0.25">
      <c r="AA661" s="82"/>
      <c r="AB661" s="60"/>
      <c r="AC661" s="97"/>
      <c r="AD661" s="83"/>
    </row>
    <row r="662" spans="27:30" ht="15" customHeight="1" x14ac:dyDescent="0.25">
      <c r="AA662" s="82"/>
      <c r="AB662" s="60"/>
      <c r="AC662" s="97"/>
      <c r="AD662" s="83"/>
    </row>
    <row r="663" spans="27:30" ht="15" customHeight="1" x14ac:dyDescent="0.25">
      <c r="AA663" s="82"/>
      <c r="AB663" s="60"/>
      <c r="AC663" s="97"/>
      <c r="AD663" s="83"/>
    </row>
    <row r="664" spans="27:30" ht="15" customHeight="1" x14ac:dyDescent="0.25">
      <c r="AA664" s="82"/>
      <c r="AB664" s="60"/>
      <c r="AC664" s="97"/>
      <c r="AD664" s="83"/>
    </row>
    <row r="665" spans="27:30" ht="15" customHeight="1" x14ac:dyDescent="0.25">
      <c r="AA665" s="82"/>
      <c r="AB665" s="60"/>
      <c r="AC665" s="97"/>
      <c r="AD665" s="83"/>
    </row>
    <row r="666" spans="27:30" ht="15" customHeight="1" x14ac:dyDescent="0.25">
      <c r="AA666" s="82"/>
      <c r="AB666" s="60"/>
      <c r="AC666" s="97"/>
      <c r="AD666" s="83"/>
    </row>
    <row r="667" spans="27:30" ht="15" customHeight="1" x14ac:dyDescent="0.25">
      <c r="AA667" s="82"/>
      <c r="AB667" s="60"/>
      <c r="AC667" s="97"/>
      <c r="AD667" s="83"/>
    </row>
    <row r="668" spans="27:30" ht="15" customHeight="1" x14ac:dyDescent="0.25">
      <c r="AA668" s="82"/>
      <c r="AB668" s="60"/>
      <c r="AC668" s="97"/>
      <c r="AD668" s="83"/>
    </row>
    <row r="669" spans="27:30" ht="15" customHeight="1" x14ac:dyDescent="0.25">
      <c r="AA669" s="82"/>
      <c r="AB669" s="60"/>
      <c r="AC669" s="97"/>
      <c r="AD669" s="83"/>
    </row>
    <row r="670" spans="27:30" ht="15" customHeight="1" x14ac:dyDescent="0.25">
      <c r="AA670" s="82"/>
      <c r="AB670" s="60"/>
      <c r="AC670" s="97"/>
      <c r="AD670" s="83"/>
    </row>
    <row r="671" spans="27:30" ht="15" customHeight="1" x14ac:dyDescent="0.25">
      <c r="AA671" s="82"/>
      <c r="AB671" s="60"/>
      <c r="AC671" s="97"/>
      <c r="AD671" s="83"/>
    </row>
    <row r="672" spans="27:30" ht="15" customHeight="1" x14ac:dyDescent="0.25">
      <c r="AA672" s="82"/>
      <c r="AB672" s="60"/>
      <c r="AC672" s="97"/>
      <c r="AD672" s="83"/>
    </row>
    <row r="673" spans="27:30" ht="15" customHeight="1" x14ac:dyDescent="0.25">
      <c r="AA673" s="82"/>
      <c r="AB673" s="60"/>
      <c r="AC673" s="97"/>
      <c r="AD673" s="83"/>
    </row>
    <row r="674" spans="27:30" ht="15" customHeight="1" x14ac:dyDescent="0.25">
      <c r="AA674" s="82"/>
      <c r="AB674" s="60"/>
      <c r="AC674" s="97"/>
      <c r="AD674" s="83"/>
    </row>
    <row r="675" spans="27:30" ht="15" customHeight="1" x14ac:dyDescent="0.25">
      <c r="AA675" s="82"/>
      <c r="AB675" s="60"/>
      <c r="AC675" s="97"/>
      <c r="AD675" s="83"/>
    </row>
    <row r="676" spans="27:30" ht="15" customHeight="1" x14ac:dyDescent="0.25">
      <c r="AA676" s="82"/>
      <c r="AB676" s="60"/>
      <c r="AC676" s="97"/>
      <c r="AD676" s="83"/>
    </row>
    <row r="677" spans="27:30" ht="15" customHeight="1" x14ac:dyDescent="0.25">
      <c r="AA677" s="82"/>
      <c r="AB677" s="60"/>
      <c r="AC677" s="97"/>
      <c r="AD677" s="83"/>
    </row>
    <row r="678" spans="27:30" ht="15" customHeight="1" x14ac:dyDescent="0.25">
      <c r="AA678" s="82"/>
      <c r="AB678" s="60"/>
      <c r="AC678" s="97"/>
      <c r="AD678" s="83"/>
    </row>
    <row r="679" spans="27:30" ht="15" customHeight="1" x14ac:dyDescent="0.25">
      <c r="AA679" s="82"/>
      <c r="AB679" s="60"/>
      <c r="AC679" s="97"/>
      <c r="AD679" s="83"/>
    </row>
    <row r="680" spans="27:30" ht="15" customHeight="1" x14ac:dyDescent="0.25">
      <c r="AA680" s="82"/>
      <c r="AB680" s="60"/>
      <c r="AC680" s="97"/>
      <c r="AD680" s="83"/>
    </row>
    <row r="681" spans="27:30" ht="15" customHeight="1" x14ac:dyDescent="0.25">
      <c r="AA681" s="82"/>
      <c r="AB681" s="60"/>
      <c r="AC681" s="97"/>
      <c r="AD681" s="83"/>
    </row>
    <row r="682" spans="27:30" ht="15" customHeight="1" x14ac:dyDescent="0.25">
      <c r="AA682" s="82"/>
      <c r="AB682" s="60"/>
      <c r="AC682" s="97"/>
      <c r="AD682" s="83"/>
    </row>
    <row r="683" spans="27:30" ht="15" customHeight="1" x14ac:dyDescent="0.25">
      <c r="AA683" s="82"/>
      <c r="AB683" s="60"/>
      <c r="AC683" s="97"/>
      <c r="AD683" s="83"/>
    </row>
    <row r="684" spans="27:30" ht="15" customHeight="1" x14ac:dyDescent="0.25">
      <c r="AA684" s="82"/>
      <c r="AB684" s="60"/>
      <c r="AC684" s="97"/>
      <c r="AD684" s="83"/>
    </row>
    <row r="685" spans="27:30" ht="15" customHeight="1" x14ac:dyDescent="0.25">
      <c r="AA685" s="82"/>
      <c r="AB685" s="60"/>
      <c r="AC685" s="97"/>
      <c r="AD685" s="83"/>
    </row>
    <row r="686" spans="27:30" ht="15" customHeight="1" x14ac:dyDescent="0.25">
      <c r="AA686" s="82"/>
      <c r="AB686" s="60"/>
      <c r="AC686" s="97"/>
      <c r="AD686" s="83"/>
    </row>
    <row r="687" spans="27:30" ht="15" customHeight="1" x14ac:dyDescent="0.25">
      <c r="AA687" s="82"/>
      <c r="AB687" s="60"/>
      <c r="AC687" s="97"/>
      <c r="AD687" s="83"/>
    </row>
    <row r="688" spans="27:30" ht="15" customHeight="1" x14ac:dyDescent="0.25">
      <c r="AA688" s="82"/>
      <c r="AB688" s="60"/>
      <c r="AC688" s="97"/>
      <c r="AD688" s="83"/>
    </row>
    <row r="689" spans="27:30" ht="15" customHeight="1" x14ac:dyDescent="0.25">
      <c r="AA689" s="82"/>
      <c r="AB689" s="60"/>
      <c r="AC689" s="97"/>
      <c r="AD689" s="83"/>
    </row>
    <row r="690" spans="27:30" ht="15" customHeight="1" x14ac:dyDescent="0.25">
      <c r="AA690" s="82"/>
      <c r="AB690" s="60"/>
      <c r="AC690" s="97"/>
      <c r="AD690" s="83"/>
    </row>
    <row r="691" spans="27:30" ht="15" customHeight="1" x14ac:dyDescent="0.25">
      <c r="AA691" s="82"/>
      <c r="AB691" s="60"/>
      <c r="AC691" s="97"/>
      <c r="AD691" s="83"/>
    </row>
    <row r="692" spans="27:30" ht="15" customHeight="1" x14ac:dyDescent="0.25">
      <c r="AA692" s="82"/>
      <c r="AB692" s="60"/>
      <c r="AC692" s="97"/>
      <c r="AD692" s="83"/>
    </row>
    <row r="693" spans="27:30" ht="15" customHeight="1" x14ac:dyDescent="0.25">
      <c r="AA693" s="82"/>
      <c r="AB693" s="60"/>
      <c r="AC693" s="97"/>
      <c r="AD693" s="83"/>
    </row>
    <row r="694" spans="27:30" ht="15" customHeight="1" x14ac:dyDescent="0.25">
      <c r="AA694" s="82"/>
      <c r="AB694" s="60"/>
      <c r="AC694" s="97"/>
      <c r="AD694" s="83"/>
    </row>
    <row r="695" spans="27:30" ht="15" customHeight="1" x14ac:dyDescent="0.25">
      <c r="AA695" s="82"/>
      <c r="AB695" s="60"/>
      <c r="AC695" s="97"/>
      <c r="AD695" s="83"/>
    </row>
    <row r="696" spans="27:30" ht="15" customHeight="1" x14ac:dyDescent="0.25">
      <c r="AA696" s="82"/>
      <c r="AB696" s="60"/>
      <c r="AC696" s="97"/>
      <c r="AD696" s="83"/>
    </row>
    <row r="697" spans="27:30" ht="15" customHeight="1" x14ac:dyDescent="0.25">
      <c r="AA697" s="82"/>
      <c r="AB697" s="60"/>
      <c r="AC697" s="97"/>
      <c r="AD697" s="83"/>
    </row>
    <row r="698" spans="27:30" ht="15" customHeight="1" x14ac:dyDescent="0.25">
      <c r="AA698" s="82"/>
      <c r="AB698" s="60"/>
      <c r="AC698" s="97"/>
      <c r="AD698" s="83"/>
    </row>
    <row r="699" spans="27:30" ht="15" customHeight="1" x14ac:dyDescent="0.25">
      <c r="AA699" s="82"/>
      <c r="AB699" s="60"/>
      <c r="AC699" s="97"/>
      <c r="AD699" s="83"/>
    </row>
    <row r="700" spans="27:30" ht="15" customHeight="1" x14ac:dyDescent="0.25">
      <c r="AA700" s="82"/>
      <c r="AB700" s="60"/>
      <c r="AC700" s="97"/>
      <c r="AD700" s="83"/>
    </row>
    <row r="701" spans="27:30" ht="15" customHeight="1" x14ac:dyDescent="0.25">
      <c r="AA701" s="82"/>
      <c r="AB701" s="60"/>
      <c r="AC701" s="97"/>
      <c r="AD701" s="83"/>
    </row>
    <row r="702" spans="27:30" ht="15" customHeight="1" x14ac:dyDescent="0.25">
      <c r="AA702" s="82"/>
      <c r="AB702" s="60"/>
      <c r="AC702" s="97"/>
      <c r="AD702" s="83"/>
    </row>
    <row r="703" spans="27:30" ht="15" customHeight="1" x14ac:dyDescent="0.25">
      <c r="AA703" s="82"/>
      <c r="AB703" s="60"/>
      <c r="AC703" s="97"/>
      <c r="AD703" s="83"/>
    </row>
    <row r="704" spans="27:30" ht="15" customHeight="1" x14ac:dyDescent="0.25">
      <c r="AA704" s="82"/>
      <c r="AB704" s="60"/>
      <c r="AC704" s="97"/>
      <c r="AD704" s="83"/>
    </row>
    <row r="705" spans="27:30" ht="15" customHeight="1" x14ac:dyDescent="0.25">
      <c r="AA705" s="82"/>
      <c r="AB705" s="60"/>
      <c r="AC705" s="97"/>
      <c r="AD705" s="83"/>
    </row>
    <row r="706" spans="27:30" ht="15" customHeight="1" x14ac:dyDescent="0.25">
      <c r="AA706" s="82"/>
      <c r="AB706" s="60"/>
      <c r="AC706" s="97"/>
      <c r="AD706" s="83"/>
    </row>
    <row r="707" spans="27:30" ht="15" customHeight="1" x14ac:dyDescent="0.25">
      <c r="AA707" s="82"/>
      <c r="AB707" s="60"/>
      <c r="AC707" s="97"/>
      <c r="AD707" s="83"/>
    </row>
    <row r="708" spans="27:30" ht="15" customHeight="1" x14ac:dyDescent="0.25">
      <c r="AA708" s="82"/>
      <c r="AB708" s="60"/>
      <c r="AC708" s="97"/>
      <c r="AD708" s="83"/>
    </row>
    <row r="709" spans="27:30" ht="15" customHeight="1" x14ac:dyDescent="0.25">
      <c r="AA709" s="82"/>
      <c r="AB709" s="60"/>
      <c r="AC709" s="97"/>
      <c r="AD709" s="83"/>
    </row>
    <row r="710" spans="27:30" ht="15" customHeight="1" x14ac:dyDescent="0.25">
      <c r="AA710" s="82"/>
      <c r="AB710" s="60"/>
      <c r="AC710" s="97"/>
      <c r="AD710" s="83"/>
    </row>
    <row r="711" spans="27:30" ht="15" customHeight="1" x14ac:dyDescent="0.25">
      <c r="AA711" s="82"/>
      <c r="AB711" s="60"/>
      <c r="AC711" s="97"/>
      <c r="AD711" s="83"/>
    </row>
    <row r="712" spans="27:30" ht="15" customHeight="1" x14ac:dyDescent="0.25">
      <c r="AA712" s="82"/>
      <c r="AB712" s="60"/>
      <c r="AC712" s="97"/>
      <c r="AD712" s="83"/>
    </row>
    <row r="713" spans="27:30" ht="15" customHeight="1" x14ac:dyDescent="0.25">
      <c r="AA713" s="82"/>
      <c r="AB713" s="60"/>
      <c r="AC713" s="97"/>
      <c r="AD713" s="83"/>
    </row>
    <row r="714" spans="27:30" ht="15" customHeight="1" x14ac:dyDescent="0.25">
      <c r="AA714" s="82"/>
      <c r="AB714" s="60"/>
      <c r="AC714" s="97"/>
      <c r="AD714" s="83"/>
    </row>
    <row r="715" spans="27:30" ht="15" customHeight="1" x14ac:dyDescent="0.25">
      <c r="AA715" s="82"/>
      <c r="AB715" s="60"/>
      <c r="AC715" s="97"/>
      <c r="AD715" s="83"/>
    </row>
    <row r="716" spans="27:30" ht="15" customHeight="1" x14ac:dyDescent="0.25">
      <c r="AA716" s="82"/>
      <c r="AB716" s="60"/>
      <c r="AC716" s="97"/>
      <c r="AD716" s="83"/>
    </row>
    <row r="717" spans="27:30" ht="15" customHeight="1" x14ac:dyDescent="0.25">
      <c r="AA717" s="82"/>
      <c r="AB717" s="60"/>
      <c r="AC717" s="97"/>
      <c r="AD717" s="83"/>
    </row>
    <row r="718" spans="27:30" ht="15" customHeight="1" x14ac:dyDescent="0.25">
      <c r="AA718" s="82"/>
      <c r="AB718" s="60"/>
      <c r="AC718" s="97"/>
      <c r="AD718" s="83"/>
    </row>
    <row r="719" spans="27:30" ht="15" customHeight="1" x14ac:dyDescent="0.25">
      <c r="AA719" s="82"/>
      <c r="AB719" s="60"/>
      <c r="AC719" s="97"/>
      <c r="AD719" s="83"/>
    </row>
    <row r="720" spans="27:30" ht="15" customHeight="1" x14ac:dyDescent="0.25">
      <c r="AA720" s="82"/>
      <c r="AB720" s="60"/>
      <c r="AC720" s="97"/>
      <c r="AD720" s="83"/>
    </row>
    <row r="721" spans="27:30" ht="15" customHeight="1" x14ac:dyDescent="0.25">
      <c r="AA721" s="82"/>
      <c r="AB721" s="60"/>
      <c r="AC721" s="97"/>
      <c r="AD721" s="83"/>
    </row>
    <row r="722" spans="27:30" ht="15" customHeight="1" x14ac:dyDescent="0.25">
      <c r="AA722" s="82"/>
      <c r="AB722" s="60"/>
      <c r="AC722" s="97"/>
      <c r="AD722" s="83"/>
    </row>
    <row r="723" spans="27:30" ht="15" customHeight="1" x14ac:dyDescent="0.25">
      <c r="AA723" s="82"/>
      <c r="AB723" s="60"/>
      <c r="AC723" s="97"/>
      <c r="AD723" s="83"/>
    </row>
    <row r="724" spans="27:30" ht="15" customHeight="1" x14ac:dyDescent="0.25">
      <c r="AA724" s="82"/>
      <c r="AB724" s="60"/>
      <c r="AC724" s="97"/>
      <c r="AD724" s="83"/>
    </row>
    <row r="725" spans="27:30" ht="15" customHeight="1" x14ac:dyDescent="0.25">
      <c r="AA725" s="82"/>
      <c r="AB725" s="60"/>
      <c r="AC725" s="97"/>
      <c r="AD725" s="83"/>
    </row>
    <row r="726" spans="27:30" ht="15" customHeight="1" x14ac:dyDescent="0.25">
      <c r="AA726" s="82"/>
      <c r="AB726" s="60"/>
      <c r="AC726" s="97"/>
      <c r="AD726" s="83"/>
    </row>
    <row r="727" spans="27:30" ht="15" customHeight="1" x14ac:dyDescent="0.25">
      <c r="AA727" s="82"/>
      <c r="AB727" s="60"/>
      <c r="AC727" s="97"/>
      <c r="AD727" s="83"/>
    </row>
    <row r="728" spans="27:30" ht="15" customHeight="1" x14ac:dyDescent="0.25">
      <c r="AA728" s="82"/>
      <c r="AB728" s="60"/>
      <c r="AC728" s="97"/>
      <c r="AD728" s="83"/>
    </row>
    <row r="729" spans="27:30" ht="15" customHeight="1" x14ac:dyDescent="0.25">
      <c r="AA729" s="82"/>
      <c r="AB729" s="60"/>
      <c r="AC729" s="97"/>
      <c r="AD729" s="83"/>
    </row>
    <row r="730" spans="27:30" ht="15" customHeight="1" x14ac:dyDescent="0.25">
      <c r="AA730" s="82"/>
      <c r="AB730" s="60"/>
      <c r="AC730" s="97"/>
      <c r="AD730" s="83"/>
    </row>
    <row r="731" spans="27:30" ht="15" customHeight="1" x14ac:dyDescent="0.25">
      <c r="AA731" s="82"/>
      <c r="AB731" s="60"/>
      <c r="AC731" s="97"/>
      <c r="AD731" s="83"/>
    </row>
    <row r="732" spans="27:30" ht="15" customHeight="1" x14ac:dyDescent="0.25">
      <c r="AA732" s="82"/>
      <c r="AB732" s="60"/>
      <c r="AC732" s="97"/>
      <c r="AD732" s="83"/>
    </row>
    <row r="733" spans="27:30" ht="15" customHeight="1" x14ac:dyDescent="0.25">
      <c r="AA733" s="82"/>
      <c r="AB733" s="60"/>
      <c r="AC733" s="97"/>
      <c r="AD733" s="83"/>
    </row>
    <row r="734" spans="27:30" ht="15" customHeight="1" x14ac:dyDescent="0.25">
      <c r="AA734" s="82"/>
      <c r="AB734" s="60"/>
      <c r="AC734" s="97"/>
      <c r="AD734" s="83"/>
    </row>
    <row r="735" spans="27:30" ht="15" customHeight="1" x14ac:dyDescent="0.25">
      <c r="AA735" s="82"/>
      <c r="AB735" s="60"/>
      <c r="AC735" s="97"/>
      <c r="AD735" s="83"/>
    </row>
    <row r="736" spans="27:30" ht="15" customHeight="1" x14ac:dyDescent="0.25">
      <c r="AA736" s="82"/>
      <c r="AB736" s="60"/>
      <c r="AC736" s="97"/>
      <c r="AD736" s="83"/>
    </row>
    <row r="737" spans="27:30" ht="15" customHeight="1" x14ac:dyDescent="0.25">
      <c r="AA737" s="82"/>
      <c r="AB737" s="60"/>
      <c r="AC737" s="97"/>
      <c r="AD737" s="83"/>
    </row>
    <row r="738" spans="27:30" ht="15" customHeight="1" x14ac:dyDescent="0.25">
      <c r="AA738" s="82"/>
      <c r="AB738" s="60"/>
      <c r="AC738" s="97"/>
      <c r="AD738" s="83"/>
    </row>
    <row r="739" spans="27:30" ht="15" customHeight="1" x14ac:dyDescent="0.25">
      <c r="AA739" s="82"/>
      <c r="AB739" s="60"/>
      <c r="AC739" s="97"/>
      <c r="AD739" s="83"/>
    </row>
    <row r="740" spans="27:30" ht="15" customHeight="1" x14ac:dyDescent="0.25">
      <c r="AA740" s="82"/>
      <c r="AB740" s="60"/>
      <c r="AC740" s="97"/>
      <c r="AD740" s="83"/>
    </row>
    <row r="741" spans="27:30" ht="15" customHeight="1" x14ac:dyDescent="0.25">
      <c r="AA741" s="82"/>
      <c r="AB741" s="60"/>
      <c r="AC741" s="97"/>
      <c r="AD741" s="83"/>
    </row>
    <row r="742" spans="27:30" ht="15" customHeight="1" x14ac:dyDescent="0.25">
      <c r="AA742" s="82"/>
      <c r="AB742" s="60"/>
      <c r="AC742" s="97"/>
      <c r="AD742" s="83"/>
    </row>
    <row r="743" spans="27:30" ht="15" customHeight="1" x14ac:dyDescent="0.25">
      <c r="AA743" s="82"/>
      <c r="AB743" s="60"/>
      <c r="AC743" s="97"/>
      <c r="AD743" s="83"/>
    </row>
    <row r="744" spans="27:30" ht="15" customHeight="1" x14ac:dyDescent="0.25">
      <c r="AA744" s="82"/>
      <c r="AB744" s="60"/>
      <c r="AC744" s="97"/>
      <c r="AD744" s="83"/>
    </row>
    <row r="745" spans="27:30" ht="15" customHeight="1" x14ac:dyDescent="0.25">
      <c r="AA745" s="82"/>
      <c r="AB745" s="60"/>
      <c r="AC745" s="97"/>
      <c r="AD745" s="83"/>
    </row>
    <row r="746" spans="27:30" ht="15" customHeight="1" x14ac:dyDescent="0.25">
      <c r="AA746" s="82"/>
      <c r="AB746" s="60"/>
      <c r="AC746" s="97"/>
      <c r="AD746" s="83"/>
    </row>
    <row r="747" spans="27:30" ht="15" customHeight="1" x14ac:dyDescent="0.25">
      <c r="AA747" s="82"/>
      <c r="AB747" s="60"/>
      <c r="AC747" s="97"/>
      <c r="AD747" s="83"/>
    </row>
    <row r="748" spans="27:30" ht="15" customHeight="1" x14ac:dyDescent="0.25">
      <c r="AA748" s="82"/>
      <c r="AB748" s="60"/>
      <c r="AC748" s="97"/>
      <c r="AD748" s="83"/>
    </row>
    <row r="749" spans="27:30" ht="15" customHeight="1" x14ac:dyDescent="0.25">
      <c r="AA749" s="82"/>
      <c r="AB749" s="60"/>
      <c r="AC749" s="97"/>
      <c r="AD749" s="83"/>
    </row>
    <row r="750" spans="27:30" ht="15" customHeight="1" x14ac:dyDescent="0.25">
      <c r="AA750" s="82"/>
      <c r="AB750" s="60"/>
      <c r="AC750" s="97"/>
      <c r="AD750" s="83"/>
    </row>
    <row r="751" spans="27:30" ht="15" customHeight="1" x14ac:dyDescent="0.25">
      <c r="AA751" s="82"/>
      <c r="AB751" s="60"/>
      <c r="AC751" s="97"/>
      <c r="AD751" s="83"/>
    </row>
    <row r="752" spans="27:30" ht="15" customHeight="1" x14ac:dyDescent="0.25">
      <c r="AA752" s="82"/>
      <c r="AB752" s="60"/>
      <c r="AC752" s="97"/>
      <c r="AD752" s="83"/>
    </row>
    <row r="753" spans="27:30" ht="15" customHeight="1" x14ac:dyDescent="0.25">
      <c r="AA753" s="82"/>
      <c r="AB753" s="60"/>
      <c r="AC753" s="97"/>
      <c r="AD753" s="83"/>
    </row>
    <row r="754" spans="27:30" ht="15" customHeight="1" x14ac:dyDescent="0.25">
      <c r="AA754" s="82"/>
      <c r="AB754" s="60"/>
      <c r="AC754" s="97"/>
      <c r="AD754" s="83"/>
    </row>
    <row r="755" spans="27:30" ht="15" customHeight="1" x14ac:dyDescent="0.25">
      <c r="AA755" s="82"/>
      <c r="AB755" s="60"/>
      <c r="AC755" s="97"/>
      <c r="AD755" s="83"/>
    </row>
    <row r="756" spans="27:30" ht="15" customHeight="1" x14ac:dyDescent="0.25">
      <c r="AA756" s="82"/>
      <c r="AB756" s="60"/>
      <c r="AC756" s="97"/>
      <c r="AD756" s="83"/>
    </row>
    <row r="757" spans="27:30" ht="15" customHeight="1" x14ac:dyDescent="0.25">
      <c r="AA757" s="82"/>
      <c r="AB757" s="60"/>
      <c r="AC757" s="97"/>
      <c r="AD757" s="83"/>
    </row>
    <row r="758" spans="27:30" ht="15" customHeight="1" x14ac:dyDescent="0.25">
      <c r="AA758" s="82"/>
      <c r="AB758" s="60"/>
      <c r="AC758" s="97"/>
      <c r="AD758" s="83"/>
    </row>
    <row r="759" spans="27:30" ht="15" customHeight="1" x14ac:dyDescent="0.25">
      <c r="AA759" s="82"/>
      <c r="AB759" s="60"/>
      <c r="AC759" s="97"/>
      <c r="AD759" s="83"/>
    </row>
    <row r="760" spans="27:30" ht="15" customHeight="1" x14ac:dyDescent="0.25">
      <c r="AA760" s="82"/>
      <c r="AB760" s="60"/>
      <c r="AC760" s="97"/>
      <c r="AD760" s="83"/>
    </row>
    <row r="761" spans="27:30" ht="15" customHeight="1" x14ac:dyDescent="0.25">
      <c r="AA761" s="82"/>
      <c r="AB761" s="60"/>
      <c r="AC761" s="97"/>
      <c r="AD761" s="83"/>
    </row>
    <row r="762" spans="27:30" ht="15" customHeight="1" x14ac:dyDescent="0.25">
      <c r="AA762" s="82"/>
      <c r="AB762" s="60"/>
      <c r="AC762" s="97"/>
      <c r="AD762" s="83"/>
    </row>
    <row r="763" spans="27:30" ht="15" customHeight="1" x14ac:dyDescent="0.25">
      <c r="AA763" s="82"/>
      <c r="AB763" s="60"/>
      <c r="AC763" s="97"/>
      <c r="AD763" s="83"/>
    </row>
    <row r="764" spans="27:30" ht="15" customHeight="1" x14ac:dyDescent="0.25">
      <c r="AA764" s="82"/>
      <c r="AB764" s="60"/>
      <c r="AC764" s="97"/>
      <c r="AD764" s="83"/>
    </row>
    <row r="765" spans="27:30" ht="15" customHeight="1" x14ac:dyDescent="0.25">
      <c r="AA765" s="82"/>
      <c r="AB765" s="60"/>
      <c r="AC765" s="97"/>
      <c r="AD765" s="83"/>
    </row>
    <row r="766" spans="27:30" ht="15" customHeight="1" x14ac:dyDescent="0.25">
      <c r="AA766" s="82"/>
      <c r="AB766" s="60"/>
      <c r="AC766" s="97"/>
      <c r="AD766" s="83"/>
    </row>
    <row r="767" spans="27:30" ht="15" customHeight="1" x14ac:dyDescent="0.25">
      <c r="AA767" s="82"/>
      <c r="AB767" s="60"/>
      <c r="AC767" s="97"/>
      <c r="AD767" s="83"/>
    </row>
    <row r="768" spans="27:30" ht="15" customHeight="1" x14ac:dyDescent="0.25">
      <c r="AA768" s="82"/>
      <c r="AB768" s="60"/>
      <c r="AC768" s="97"/>
      <c r="AD768" s="83"/>
    </row>
    <row r="769" spans="27:30" ht="15" customHeight="1" x14ac:dyDescent="0.25">
      <c r="AA769" s="82"/>
      <c r="AB769" s="60"/>
      <c r="AC769" s="97"/>
      <c r="AD769" s="83"/>
    </row>
    <row r="770" spans="27:30" ht="15" customHeight="1" x14ac:dyDescent="0.25">
      <c r="AA770" s="82"/>
      <c r="AB770" s="60"/>
      <c r="AC770" s="97"/>
      <c r="AD770" s="83"/>
    </row>
    <row r="771" spans="27:30" ht="15" customHeight="1" x14ac:dyDescent="0.25">
      <c r="AA771" s="82"/>
      <c r="AB771" s="60"/>
      <c r="AC771" s="97"/>
      <c r="AD771" s="83"/>
    </row>
    <row r="772" spans="27:30" ht="15" customHeight="1" x14ac:dyDescent="0.25">
      <c r="AA772" s="82"/>
      <c r="AB772" s="60"/>
      <c r="AC772" s="97"/>
      <c r="AD772" s="83"/>
    </row>
    <row r="773" spans="27:30" ht="15" customHeight="1" x14ac:dyDescent="0.25">
      <c r="AA773" s="82"/>
      <c r="AB773" s="60"/>
      <c r="AC773" s="97"/>
      <c r="AD773" s="83"/>
    </row>
    <row r="774" spans="27:30" ht="15" customHeight="1" x14ac:dyDescent="0.25">
      <c r="AA774" s="82"/>
      <c r="AB774" s="60"/>
      <c r="AC774" s="97"/>
      <c r="AD774" s="83"/>
    </row>
    <row r="775" spans="27:30" ht="15" customHeight="1" x14ac:dyDescent="0.25">
      <c r="AA775" s="82"/>
      <c r="AB775" s="60"/>
      <c r="AC775" s="97"/>
      <c r="AD775" s="83"/>
    </row>
    <row r="776" spans="27:30" ht="15" customHeight="1" x14ac:dyDescent="0.25">
      <c r="AA776" s="82"/>
      <c r="AB776" s="60"/>
      <c r="AC776" s="97"/>
      <c r="AD776" s="83"/>
    </row>
    <row r="777" spans="27:30" ht="15" customHeight="1" x14ac:dyDescent="0.25">
      <c r="AA777" s="82"/>
      <c r="AB777" s="60"/>
      <c r="AC777" s="97"/>
      <c r="AD777" s="83"/>
    </row>
    <row r="778" spans="27:30" ht="15" customHeight="1" x14ac:dyDescent="0.25">
      <c r="AA778" s="82"/>
      <c r="AB778" s="60"/>
      <c r="AC778" s="97"/>
      <c r="AD778" s="83"/>
    </row>
    <row r="779" spans="27:30" ht="15" customHeight="1" x14ac:dyDescent="0.25">
      <c r="AA779" s="82"/>
      <c r="AB779" s="60"/>
      <c r="AC779" s="97"/>
      <c r="AD779" s="83"/>
    </row>
    <row r="780" spans="27:30" ht="15" customHeight="1" x14ac:dyDescent="0.25">
      <c r="AA780" s="82"/>
      <c r="AB780" s="60"/>
      <c r="AC780" s="97"/>
      <c r="AD780" s="83"/>
    </row>
    <row r="781" spans="27:30" ht="15" customHeight="1" x14ac:dyDescent="0.25">
      <c r="AA781" s="82"/>
      <c r="AB781" s="60"/>
      <c r="AC781" s="97"/>
      <c r="AD781" s="83"/>
    </row>
    <row r="782" spans="27:30" ht="15" customHeight="1" x14ac:dyDescent="0.25">
      <c r="AA782" s="82"/>
      <c r="AB782" s="60"/>
      <c r="AC782" s="97"/>
      <c r="AD782" s="83"/>
    </row>
    <row r="783" spans="27:30" ht="15" customHeight="1" x14ac:dyDescent="0.25">
      <c r="AA783" s="82"/>
      <c r="AB783" s="60"/>
      <c r="AC783" s="97"/>
      <c r="AD783" s="83"/>
    </row>
    <row r="784" spans="27:30" ht="15" customHeight="1" x14ac:dyDescent="0.25">
      <c r="AA784" s="82"/>
      <c r="AB784" s="60"/>
      <c r="AC784" s="97"/>
      <c r="AD784" s="83"/>
    </row>
    <row r="785" spans="27:30" ht="15" customHeight="1" x14ac:dyDescent="0.25">
      <c r="AA785" s="82"/>
      <c r="AB785" s="60"/>
      <c r="AC785" s="97"/>
      <c r="AD785" s="83"/>
    </row>
    <row r="786" spans="27:30" ht="15" customHeight="1" x14ac:dyDescent="0.25">
      <c r="AA786" s="82"/>
      <c r="AB786" s="60"/>
      <c r="AC786" s="97"/>
      <c r="AD786" s="83"/>
    </row>
    <row r="787" spans="27:30" ht="15" customHeight="1" x14ac:dyDescent="0.25">
      <c r="AA787" s="82"/>
      <c r="AB787" s="60"/>
      <c r="AC787" s="97"/>
      <c r="AD787" s="83"/>
    </row>
    <row r="788" spans="27:30" ht="15" customHeight="1" x14ac:dyDescent="0.25">
      <c r="AA788" s="82"/>
      <c r="AB788" s="60"/>
      <c r="AC788" s="97"/>
      <c r="AD788" s="83"/>
    </row>
    <row r="789" spans="27:30" ht="15" customHeight="1" x14ac:dyDescent="0.25">
      <c r="AA789" s="82"/>
      <c r="AB789" s="60"/>
      <c r="AC789" s="97"/>
      <c r="AD789" s="83"/>
    </row>
    <row r="790" spans="27:30" ht="15" customHeight="1" x14ac:dyDescent="0.25">
      <c r="AA790" s="82"/>
      <c r="AB790" s="60"/>
      <c r="AC790" s="97"/>
      <c r="AD790" s="83"/>
    </row>
    <row r="791" spans="27:30" ht="15" customHeight="1" x14ac:dyDescent="0.25">
      <c r="AA791" s="82"/>
      <c r="AB791" s="60"/>
      <c r="AC791" s="97"/>
      <c r="AD791" s="83"/>
    </row>
    <row r="792" spans="27:30" ht="15" customHeight="1" x14ac:dyDescent="0.25">
      <c r="AA792" s="82"/>
      <c r="AB792" s="60"/>
      <c r="AC792" s="97"/>
      <c r="AD792" s="83"/>
    </row>
    <row r="793" spans="27:30" ht="15" customHeight="1" x14ac:dyDescent="0.25">
      <c r="AA793" s="82"/>
      <c r="AB793" s="60"/>
      <c r="AC793" s="97"/>
      <c r="AD793" s="83"/>
    </row>
    <row r="794" spans="27:30" ht="15" customHeight="1" x14ac:dyDescent="0.25">
      <c r="AA794" s="82"/>
      <c r="AB794" s="60"/>
      <c r="AC794" s="97"/>
      <c r="AD794" s="83"/>
    </row>
    <row r="795" spans="27:30" ht="15" customHeight="1" x14ac:dyDescent="0.25">
      <c r="AA795" s="82"/>
      <c r="AB795" s="60"/>
      <c r="AC795" s="97"/>
      <c r="AD795" s="83"/>
    </row>
    <row r="796" spans="27:30" ht="15" customHeight="1" x14ac:dyDescent="0.25">
      <c r="AA796" s="82"/>
      <c r="AB796" s="60"/>
      <c r="AC796" s="97"/>
      <c r="AD796" s="83"/>
    </row>
    <row r="797" spans="27:30" ht="15" customHeight="1" x14ac:dyDescent="0.25">
      <c r="AA797" s="82"/>
      <c r="AB797" s="60"/>
      <c r="AC797" s="97"/>
      <c r="AD797" s="83"/>
    </row>
    <row r="798" spans="27:30" ht="15" customHeight="1" x14ac:dyDescent="0.25">
      <c r="AA798" s="82"/>
      <c r="AB798" s="60"/>
      <c r="AC798" s="97"/>
      <c r="AD798" s="83"/>
    </row>
    <row r="799" spans="27:30" ht="15" customHeight="1" x14ac:dyDescent="0.25">
      <c r="AA799" s="82"/>
      <c r="AB799" s="60"/>
      <c r="AC799" s="97"/>
      <c r="AD799" s="83"/>
    </row>
    <row r="800" spans="27:30" ht="15" customHeight="1" x14ac:dyDescent="0.25">
      <c r="AA800" s="82"/>
      <c r="AB800" s="60"/>
      <c r="AC800" s="97"/>
      <c r="AD800" s="83"/>
    </row>
    <row r="801" spans="27:30" ht="15" customHeight="1" x14ac:dyDescent="0.25">
      <c r="AA801" s="82"/>
      <c r="AB801" s="60"/>
      <c r="AC801" s="97"/>
      <c r="AD801" s="83"/>
    </row>
    <row r="802" spans="27:30" ht="15" customHeight="1" x14ac:dyDescent="0.25">
      <c r="AA802" s="82"/>
      <c r="AB802" s="60"/>
      <c r="AC802" s="97"/>
      <c r="AD802" s="83"/>
    </row>
    <row r="803" spans="27:30" ht="15" customHeight="1" x14ac:dyDescent="0.25">
      <c r="AA803" s="82"/>
      <c r="AB803" s="60"/>
      <c r="AC803" s="97"/>
      <c r="AD803" s="83"/>
    </row>
    <row r="804" spans="27:30" ht="15" customHeight="1" x14ac:dyDescent="0.25">
      <c r="AA804" s="82"/>
      <c r="AB804" s="60"/>
      <c r="AC804" s="97"/>
      <c r="AD804" s="83"/>
    </row>
    <row r="805" spans="27:30" ht="15" customHeight="1" x14ac:dyDescent="0.25">
      <c r="AA805" s="82"/>
      <c r="AB805" s="60"/>
      <c r="AC805" s="97"/>
      <c r="AD805" s="83"/>
    </row>
    <row r="806" spans="27:30" ht="15" customHeight="1" x14ac:dyDescent="0.25">
      <c r="AA806" s="82"/>
      <c r="AB806" s="60"/>
      <c r="AC806" s="97"/>
      <c r="AD806" s="83"/>
    </row>
    <row r="807" spans="27:30" ht="15" customHeight="1" x14ac:dyDescent="0.25">
      <c r="AA807" s="82"/>
      <c r="AB807" s="60"/>
      <c r="AC807" s="97"/>
      <c r="AD807" s="83"/>
    </row>
    <row r="808" spans="27:30" ht="15" customHeight="1" x14ac:dyDescent="0.25">
      <c r="AA808" s="82"/>
      <c r="AB808" s="60"/>
      <c r="AC808" s="97"/>
      <c r="AD808" s="83"/>
    </row>
    <row r="809" spans="27:30" ht="15" customHeight="1" x14ac:dyDescent="0.25">
      <c r="AA809" s="82"/>
      <c r="AB809" s="60"/>
      <c r="AC809" s="97"/>
      <c r="AD809" s="83"/>
    </row>
    <row r="810" spans="27:30" ht="15" customHeight="1" x14ac:dyDescent="0.25">
      <c r="AA810" s="82"/>
      <c r="AB810" s="60"/>
      <c r="AC810" s="97"/>
      <c r="AD810" s="83"/>
    </row>
    <row r="811" spans="27:30" ht="15" customHeight="1" x14ac:dyDescent="0.25">
      <c r="AA811" s="82"/>
      <c r="AB811" s="60"/>
      <c r="AC811" s="97"/>
      <c r="AD811" s="83"/>
    </row>
    <row r="812" spans="27:30" ht="15" customHeight="1" x14ac:dyDescent="0.25">
      <c r="AA812" s="82"/>
      <c r="AB812" s="60"/>
      <c r="AC812" s="97"/>
      <c r="AD812" s="83"/>
    </row>
    <row r="813" spans="27:30" ht="15" customHeight="1" x14ac:dyDescent="0.25">
      <c r="AA813" s="82"/>
      <c r="AB813" s="60"/>
      <c r="AC813" s="97"/>
      <c r="AD813" s="83"/>
    </row>
    <row r="814" spans="27:30" ht="15" customHeight="1" x14ac:dyDescent="0.25">
      <c r="AA814" s="82"/>
      <c r="AB814" s="60"/>
      <c r="AC814" s="97"/>
      <c r="AD814" s="83"/>
    </row>
    <row r="815" spans="27:30" ht="15" customHeight="1" x14ac:dyDescent="0.25">
      <c r="AA815" s="82"/>
      <c r="AB815" s="60"/>
      <c r="AC815" s="97"/>
      <c r="AD815" s="83"/>
    </row>
    <row r="816" spans="27:30" ht="15" customHeight="1" x14ac:dyDescent="0.25">
      <c r="AA816" s="82"/>
      <c r="AB816" s="60"/>
      <c r="AC816" s="97"/>
      <c r="AD816" s="83"/>
    </row>
    <row r="817" spans="27:30" ht="15" customHeight="1" x14ac:dyDescent="0.25">
      <c r="AA817" s="82"/>
      <c r="AB817" s="60"/>
      <c r="AC817" s="97"/>
      <c r="AD817" s="83"/>
    </row>
    <row r="818" spans="27:30" ht="15" customHeight="1" x14ac:dyDescent="0.25">
      <c r="AA818" s="82"/>
      <c r="AB818" s="60"/>
      <c r="AC818" s="97"/>
      <c r="AD818" s="83"/>
    </row>
    <row r="819" spans="27:30" ht="15" customHeight="1" x14ac:dyDescent="0.25">
      <c r="AA819" s="82"/>
      <c r="AB819" s="60"/>
      <c r="AC819" s="97"/>
      <c r="AD819" s="83"/>
    </row>
    <row r="820" spans="27:30" ht="15" customHeight="1" x14ac:dyDescent="0.25">
      <c r="AA820" s="82"/>
      <c r="AB820" s="60"/>
      <c r="AC820" s="97"/>
      <c r="AD820" s="83"/>
    </row>
    <row r="821" spans="27:30" ht="15" customHeight="1" x14ac:dyDescent="0.25">
      <c r="AA821" s="82"/>
      <c r="AB821" s="60"/>
      <c r="AC821" s="97"/>
      <c r="AD821" s="83"/>
    </row>
    <row r="822" spans="27:30" ht="15" customHeight="1" x14ac:dyDescent="0.25">
      <c r="AA822" s="82"/>
      <c r="AB822" s="60"/>
      <c r="AC822" s="97"/>
      <c r="AD822" s="83"/>
    </row>
    <row r="823" spans="27:30" ht="15" customHeight="1" x14ac:dyDescent="0.25">
      <c r="AA823" s="82"/>
      <c r="AB823" s="60"/>
      <c r="AC823" s="97"/>
      <c r="AD823" s="83"/>
    </row>
    <row r="824" spans="27:30" ht="15" customHeight="1" x14ac:dyDescent="0.25">
      <c r="AA824" s="82"/>
      <c r="AB824" s="60"/>
      <c r="AC824" s="97"/>
      <c r="AD824" s="83"/>
    </row>
    <row r="825" spans="27:30" ht="15" customHeight="1" x14ac:dyDescent="0.25">
      <c r="AA825" s="82"/>
      <c r="AB825" s="60"/>
      <c r="AC825" s="97"/>
      <c r="AD825" s="83"/>
    </row>
    <row r="826" spans="27:30" ht="15" customHeight="1" x14ac:dyDescent="0.25">
      <c r="AA826" s="82"/>
      <c r="AB826" s="60"/>
      <c r="AC826" s="97"/>
      <c r="AD826" s="83"/>
    </row>
    <row r="827" spans="27:30" ht="15" customHeight="1" x14ac:dyDescent="0.25">
      <c r="AA827" s="82"/>
      <c r="AB827" s="60"/>
      <c r="AC827" s="97"/>
      <c r="AD827" s="83"/>
    </row>
    <row r="828" spans="27:30" ht="15" customHeight="1" x14ac:dyDescent="0.25">
      <c r="AA828" s="82"/>
      <c r="AB828" s="60"/>
      <c r="AC828" s="97"/>
      <c r="AD828" s="83"/>
    </row>
    <row r="829" spans="27:30" ht="15" customHeight="1" x14ac:dyDescent="0.25">
      <c r="AA829" s="82"/>
      <c r="AB829" s="60"/>
      <c r="AC829" s="97"/>
      <c r="AD829" s="83"/>
    </row>
    <row r="830" spans="27:30" ht="15" customHeight="1" x14ac:dyDescent="0.25">
      <c r="AA830" s="82"/>
      <c r="AB830" s="60"/>
      <c r="AC830" s="97"/>
      <c r="AD830" s="83"/>
    </row>
    <row r="831" spans="27:30" ht="15" customHeight="1" x14ac:dyDescent="0.25">
      <c r="AA831" s="82"/>
      <c r="AB831" s="60"/>
      <c r="AC831" s="97"/>
      <c r="AD831" s="83"/>
    </row>
    <row r="832" spans="27:30" ht="15" customHeight="1" x14ac:dyDescent="0.25">
      <c r="AA832" s="82"/>
      <c r="AB832" s="60"/>
      <c r="AC832" s="97"/>
      <c r="AD832" s="83"/>
    </row>
    <row r="833" spans="27:30" ht="15" customHeight="1" x14ac:dyDescent="0.25">
      <c r="AA833" s="82"/>
      <c r="AB833" s="60"/>
      <c r="AC833" s="97"/>
      <c r="AD833" s="83"/>
    </row>
    <row r="834" spans="27:30" ht="15" customHeight="1" x14ac:dyDescent="0.25">
      <c r="AA834" s="82"/>
      <c r="AB834" s="60"/>
      <c r="AC834" s="97"/>
      <c r="AD834" s="83"/>
    </row>
    <row r="835" spans="27:30" ht="15" customHeight="1" x14ac:dyDescent="0.25">
      <c r="AA835" s="82"/>
      <c r="AB835" s="60"/>
      <c r="AC835" s="97"/>
      <c r="AD835" s="83"/>
    </row>
    <row r="836" spans="27:30" ht="15" customHeight="1" x14ac:dyDescent="0.25">
      <c r="AA836" s="82"/>
      <c r="AB836" s="60"/>
      <c r="AC836" s="97"/>
      <c r="AD836" s="83"/>
    </row>
    <row r="837" spans="27:30" ht="15" customHeight="1" x14ac:dyDescent="0.25">
      <c r="AA837" s="82"/>
      <c r="AB837" s="60"/>
      <c r="AC837" s="97"/>
      <c r="AD837" s="83"/>
    </row>
    <row r="838" spans="27:30" ht="15" customHeight="1" x14ac:dyDescent="0.25">
      <c r="AA838" s="82"/>
      <c r="AB838" s="60"/>
      <c r="AC838" s="97"/>
      <c r="AD838" s="83"/>
    </row>
    <row r="839" spans="27:30" ht="15" customHeight="1" x14ac:dyDescent="0.25">
      <c r="AA839" s="82"/>
      <c r="AB839" s="60"/>
      <c r="AC839" s="97"/>
      <c r="AD839" s="83"/>
    </row>
    <row r="840" spans="27:30" ht="15" customHeight="1" x14ac:dyDescent="0.25">
      <c r="AA840" s="82"/>
      <c r="AB840" s="60"/>
      <c r="AC840" s="97"/>
      <c r="AD840" s="83"/>
    </row>
    <row r="841" spans="27:30" ht="15" customHeight="1" x14ac:dyDescent="0.25">
      <c r="AA841" s="82"/>
      <c r="AB841" s="60"/>
      <c r="AC841" s="97"/>
      <c r="AD841" s="83"/>
    </row>
    <row r="842" spans="27:30" ht="15" customHeight="1" x14ac:dyDescent="0.25">
      <c r="AA842" s="82"/>
      <c r="AB842" s="60"/>
      <c r="AC842" s="97"/>
      <c r="AD842" s="83"/>
    </row>
    <row r="843" spans="27:30" ht="15" customHeight="1" x14ac:dyDescent="0.25">
      <c r="AA843" s="82"/>
      <c r="AB843" s="60"/>
      <c r="AC843" s="97"/>
      <c r="AD843" s="83"/>
    </row>
    <row r="844" spans="27:30" ht="15" customHeight="1" x14ac:dyDescent="0.25">
      <c r="AA844" s="82"/>
      <c r="AB844" s="60"/>
      <c r="AC844" s="97"/>
      <c r="AD844" s="83"/>
    </row>
    <row r="845" spans="27:30" ht="15" customHeight="1" x14ac:dyDescent="0.25">
      <c r="AA845" s="82"/>
      <c r="AB845" s="60"/>
      <c r="AC845" s="97"/>
      <c r="AD845" s="83"/>
    </row>
    <row r="846" spans="27:30" ht="15" customHeight="1" x14ac:dyDescent="0.25">
      <c r="AA846" s="82"/>
      <c r="AB846" s="60"/>
      <c r="AC846" s="97"/>
      <c r="AD846" s="83"/>
    </row>
    <row r="847" spans="27:30" ht="15" customHeight="1" x14ac:dyDescent="0.25">
      <c r="AA847" s="82"/>
      <c r="AB847" s="60"/>
      <c r="AC847" s="97"/>
      <c r="AD847" s="83"/>
    </row>
    <row r="848" spans="27:30" ht="15" customHeight="1" x14ac:dyDescent="0.25">
      <c r="AA848" s="82"/>
      <c r="AB848" s="60"/>
      <c r="AC848" s="97"/>
      <c r="AD848" s="83"/>
    </row>
    <row r="849" spans="27:30" ht="15" customHeight="1" x14ac:dyDescent="0.25">
      <c r="AA849" s="82"/>
      <c r="AB849" s="60"/>
      <c r="AC849" s="97"/>
      <c r="AD849" s="83"/>
    </row>
    <row r="850" spans="27:30" ht="15" customHeight="1" x14ac:dyDescent="0.25">
      <c r="AA850" s="82"/>
      <c r="AB850" s="60"/>
      <c r="AC850" s="97"/>
      <c r="AD850" s="83"/>
    </row>
    <row r="851" spans="27:30" ht="15" customHeight="1" x14ac:dyDescent="0.25">
      <c r="AA851" s="82"/>
      <c r="AB851" s="60"/>
      <c r="AC851" s="97"/>
      <c r="AD851" s="83"/>
    </row>
    <row r="852" spans="27:30" ht="15" customHeight="1" x14ac:dyDescent="0.25">
      <c r="AA852" s="82"/>
      <c r="AB852" s="60"/>
      <c r="AC852" s="97"/>
      <c r="AD852" s="83"/>
    </row>
    <row r="853" spans="27:30" ht="15" customHeight="1" x14ac:dyDescent="0.25">
      <c r="AA853" s="82"/>
      <c r="AB853" s="60"/>
      <c r="AC853" s="97"/>
      <c r="AD853" s="83"/>
    </row>
    <row r="854" spans="27:30" ht="15" customHeight="1" x14ac:dyDescent="0.25">
      <c r="AA854" s="82"/>
      <c r="AB854" s="60"/>
      <c r="AC854" s="97"/>
      <c r="AD854" s="83"/>
    </row>
    <row r="855" spans="27:30" ht="15" customHeight="1" x14ac:dyDescent="0.25">
      <c r="AA855" s="82"/>
      <c r="AB855" s="60"/>
      <c r="AC855" s="97"/>
      <c r="AD855" s="83"/>
    </row>
    <row r="856" spans="27:30" ht="15" customHeight="1" x14ac:dyDescent="0.25">
      <c r="AA856" s="82"/>
      <c r="AB856" s="60"/>
      <c r="AC856" s="97"/>
      <c r="AD856" s="83"/>
    </row>
    <row r="857" spans="27:30" ht="15" customHeight="1" x14ac:dyDescent="0.25">
      <c r="AA857" s="82"/>
      <c r="AB857" s="60"/>
      <c r="AC857" s="97"/>
      <c r="AD857" s="83"/>
    </row>
    <row r="858" spans="27:30" ht="15" customHeight="1" x14ac:dyDescent="0.25">
      <c r="AA858" s="82"/>
      <c r="AB858" s="60"/>
      <c r="AC858" s="97"/>
      <c r="AD858" s="83"/>
    </row>
    <row r="859" spans="27:30" ht="15" customHeight="1" x14ac:dyDescent="0.25">
      <c r="AA859" s="82"/>
      <c r="AB859" s="60"/>
      <c r="AC859" s="97"/>
      <c r="AD859" s="83"/>
    </row>
    <row r="860" spans="27:30" ht="15" customHeight="1" x14ac:dyDescent="0.25">
      <c r="AA860" s="82"/>
      <c r="AB860" s="60"/>
      <c r="AC860" s="97"/>
      <c r="AD860" s="83"/>
    </row>
    <row r="861" spans="27:30" ht="15" customHeight="1" x14ac:dyDescent="0.25">
      <c r="AA861" s="82"/>
      <c r="AB861" s="60"/>
      <c r="AC861" s="97"/>
      <c r="AD861" s="83"/>
    </row>
    <row r="862" spans="27:30" ht="15" customHeight="1" x14ac:dyDescent="0.25">
      <c r="AA862" s="82"/>
      <c r="AB862" s="60"/>
      <c r="AC862" s="97"/>
      <c r="AD862" s="83"/>
    </row>
    <row r="863" spans="27:30" ht="15" customHeight="1" x14ac:dyDescent="0.25">
      <c r="AA863" s="82"/>
      <c r="AB863" s="60"/>
      <c r="AC863" s="97"/>
      <c r="AD863" s="83"/>
    </row>
    <row r="864" spans="27:30" ht="15" customHeight="1" x14ac:dyDescent="0.25">
      <c r="AA864" s="82"/>
      <c r="AB864" s="60"/>
      <c r="AC864" s="97"/>
      <c r="AD864" s="83"/>
    </row>
    <row r="865" spans="27:30" ht="15" customHeight="1" x14ac:dyDescent="0.25">
      <c r="AA865" s="82"/>
      <c r="AB865" s="60"/>
      <c r="AC865" s="97"/>
      <c r="AD865" s="83"/>
    </row>
    <row r="866" spans="27:30" ht="15" customHeight="1" x14ac:dyDescent="0.25">
      <c r="AA866" s="82"/>
      <c r="AB866" s="60"/>
      <c r="AC866" s="97"/>
      <c r="AD866" s="83"/>
    </row>
    <row r="867" spans="27:30" ht="15" customHeight="1" x14ac:dyDescent="0.25">
      <c r="AA867" s="82"/>
      <c r="AB867" s="60"/>
      <c r="AC867" s="97"/>
      <c r="AD867" s="83"/>
    </row>
    <row r="868" spans="27:30" ht="15" customHeight="1" x14ac:dyDescent="0.25">
      <c r="AA868" s="82"/>
      <c r="AB868" s="60"/>
      <c r="AC868" s="97"/>
      <c r="AD868" s="83"/>
    </row>
    <row r="869" spans="27:30" ht="15" customHeight="1" x14ac:dyDescent="0.25">
      <c r="AA869" s="82"/>
      <c r="AB869" s="60"/>
      <c r="AC869" s="97"/>
      <c r="AD869" s="83"/>
    </row>
    <row r="870" spans="27:30" ht="15" customHeight="1" x14ac:dyDescent="0.25">
      <c r="AA870" s="82"/>
      <c r="AB870" s="60"/>
      <c r="AC870" s="97"/>
      <c r="AD870" s="83"/>
    </row>
    <row r="871" spans="27:30" ht="15" customHeight="1" x14ac:dyDescent="0.25">
      <c r="AA871" s="82"/>
      <c r="AB871" s="60"/>
      <c r="AC871" s="97"/>
      <c r="AD871" s="83"/>
    </row>
    <row r="872" spans="27:30" ht="15" customHeight="1" x14ac:dyDescent="0.25">
      <c r="AA872" s="82"/>
      <c r="AB872" s="60"/>
      <c r="AC872" s="97"/>
      <c r="AD872" s="83"/>
    </row>
    <row r="873" spans="27:30" ht="15" customHeight="1" x14ac:dyDescent="0.25">
      <c r="AA873" s="82"/>
      <c r="AB873" s="60"/>
      <c r="AC873" s="97"/>
      <c r="AD873" s="83"/>
    </row>
    <row r="874" spans="27:30" ht="15" customHeight="1" x14ac:dyDescent="0.25">
      <c r="AA874" s="82"/>
      <c r="AB874" s="60"/>
      <c r="AC874" s="97"/>
      <c r="AD874" s="83"/>
    </row>
    <row r="875" spans="27:30" ht="15" customHeight="1" x14ac:dyDescent="0.25">
      <c r="AA875" s="82"/>
      <c r="AB875" s="60"/>
      <c r="AC875" s="97"/>
      <c r="AD875" s="83"/>
    </row>
    <row r="876" spans="27:30" ht="15" customHeight="1" x14ac:dyDescent="0.25">
      <c r="AA876" s="82"/>
      <c r="AB876" s="60"/>
      <c r="AC876" s="97"/>
      <c r="AD876" s="83"/>
    </row>
    <row r="877" spans="27:30" ht="15" customHeight="1" x14ac:dyDescent="0.25">
      <c r="AA877" s="82"/>
      <c r="AB877" s="60"/>
      <c r="AC877" s="97"/>
      <c r="AD877" s="83"/>
    </row>
    <row r="878" spans="27:30" ht="15" customHeight="1" x14ac:dyDescent="0.25">
      <c r="AA878" s="82"/>
      <c r="AB878" s="60"/>
      <c r="AC878" s="97"/>
      <c r="AD878" s="83"/>
    </row>
    <row r="879" spans="27:30" ht="15" customHeight="1" x14ac:dyDescent="0.25">
      <c r="AA879" s="82"/>
      <c r="AB879" s="60"/>
      <c r="AC879" s="97"/>
      <c r="AD879" s="83"/>
    </row>
    <row r="880" spans="27:30" ht="15" customHeight="1" x14ac:dyDescent="0.25">
      <c r="AA880" s="82"/>
      <c r="AB880" s="60"/>
      <c r="AC880" s="97"/>
      <c r="AD880" s="83"/>
    </row>
    <row r="881" spans="27:30" ht="15" customHeight="1" x14ac:dyDescent="0.25">
      <c r="AA881" s="82"/>
      <c r="AB881" s="60"/>
      <c r="AC881" s="97"/>
      <c r="AD881" s="83"/>
    </row>
    <row r="882" spans="27:30" ht="15" customHeight="1" x14ac:dyDescent="0.25">
      <c r="AA882" s="82"/>
      <c r="AB882" s="60"/>
      <c r="AC882" s="97"/>
      <c r="AD882" s="83"/>
    </row>
    <row r="883" spans="27:30" ht="15" customHeight="1" x14ac:dyDescent="0.25">
      <c r="AA883" s="82"/>
      <c r="AB883" s="60"/>
      <c r="AC883" s="97"/>
      <c r="AD883" s="83"/>
    </row>
    <row r="884" spans="27:30" ht="15" customHeight="1" x14ac:dyDescent="0.25">
      <c r="AA884" s="82"/>
      <c r="AB884" s="60"/>
      <c r="AC884" s="97"/>
      <c r="AD884" s="83"/>
    </row>
    <row r="885" spans="27:30" ht="15" customHeight="1" x14ac:dyDescent="0.25">
      <c r="AA885" s="82"/>
      <c r="AB885" s="60"/>
      <c r="AC885" s="97"/>
      <c r="AD885" s="83"/>
    </row>
    <row r="886" spans="27:30" ht="15" customHeight="1" x14ac:dyDescent="0.25">
      <c r="AA886" s="82"/>
      <c r="AB886" s="60"/>
      <c r="AC886" s="97"/>
      <c r="AD886" s="83"/>
    </row>
    <row r="887" spans="27:30" ht="15" customHeight="1" x14ac:dyDescent="0.25">
      <c r="AA887" s="82"/>
      <c r="AB887" s="60"/>
      <c r="AC887" s="97"/>
      <c r="AD887" s="83"/>
    </row>
    <row r="888" spans="27:30" ht="15" customHeight="1" x14ac:dyDescent="0.25">
      <c r="AA888" s="82"/>
      <c r="AB888" s="60"/>
      <c r="AC888" s="97"/>
      <c r="AD888" s="83"/>
    </row>
    <row r="889" spans="27:30" ht="15" customHeight="1" x14ac:dyDescent="0.25">
      <c r="AA889" s="82"/>
      <c r="AB889" s="60"/>
      <c r="AC889" s="97"/>
      <c r="AD889" s="83"/>
    </row>
    <row r="890" spans="27:30" ht="15" customHeight="1" x14ac:dyDescent="0.25">
      <c r="AA890" s="82"/>
      <c r="AB890" s="60"/>
      <c r="AC890" s="97"/>
      <c r="AD890" s="83"/>
    </row>
    <row r="891" spans="27:30" ht="15" customHeight="1" x14ac:dyDescent="0.25">
      <c r="AA891" s="82"/>
      <c r="AB891" s="60"/>
      <c r="AC891" s="97"/>
      <c r="AD891" s="83"/>
    </row>
    <row r="892" spans="27:30" ht="15" customHeight="1" x14ac:dyDescent="0.25">
      <c r="AA892" s="82"/>
      <c r="AB892" s="60"/>
      <c r="AC892" s="97"/>
      <c r="AD892" s="83"/>
    </row>
    <row r="893" spans="27:30" ht="15" customHeight="1" x14ac:dyDescent="0.25">
      <c r="AA893" s="82"/>
      <c r="AB893" s="60"/>
      <c r="AC893" s="97"/>
      <c r="AD893" s="83"/>
    </row>
    <row r="894" spans="27:30" ht="15" customHeight="1" x14ac:dyDescent="0.25">
      <c r="AA894" s="82"/>
      <c r="AB894" s="60"/>
      <c r="AC894" s="97"/>
      <c r="AD894" s="83"/>
    </row>
    <row r="895" spans="27:30" ht="15" customHeight="1" x14ac:dyDescent="0.25">
      <c r="AA895" s="82"/>
      <c r="AB895" s="60"/>
      <c r="AC895" s="97"/>
      <c r="AD895" s="83"/>
    </row>
    <row r="896" spans="27:30" ht="15" customHeight="1" x14ac:dyDescent="0.25">
      <c r="AA896" s="82"/>
      <c r="AB896" s="60"/>
      <c r="AC896" s="97"/>
      <c r="AD896" s="83"/>
    </row>
    <row r="897" spans="27:30" ht="15" customHeight="1" x14ac:dyDescent="0.25">
      <c r="AA897" s="82"/>
      <c r="AB897" s="60"/>
      <c r="AC897" s="97"/>
      <c r="AD897" s="83"/>
    </row>
    <row r="898" spans="27:30" ht="15" customHeight="1" x14ac:dyDescent="0.25">
      <c r="AA898" s="82"/>
      <c r="AB898" s="60"/>
      <c r="AC898" s="97"/>
      <c r="AD898" s="83"/>
    </row>
    <row r="899" spans="27:30" ht="15" customHeight="1" x14ac:dyDescent="0.25">
      <c r="AA899" s="82"/>
      <c r="AB899" s="60"/>
      <c r="AC899" s="97"/>
      <c r="AD899" s="83"/>
    </row>
    <row r="900" spans="27:30" ht="15" customHeight="1" x14ac:dyDescent="0.25">
      <c r="AA900" s="82"/>
      <c r="AB900" s="60"/>
      <c r="AC900" s="97"/>
      <c r="AD900" s="83"/>
    </row>
    <row r="901" spans="27:30" ht="15" customHeight="1" x14ac:dyDescent="0.25">
      <c r="AA901" s="82"/>
      <c r="AB901" s="60"/>
      <c r="AC901" s="97"/>
      <c r="AD901" s="83"/>
    </row>
    <row r="902" spans="27:30" ht="15" customHeight="1" x14ac:dyDescent="0.25">
      <c r="AA902" s="82"/>
      <c r="AB902" s="60"/>
      <c r="AC902" s="97"/>
      <c r="AD902" s="83"/>
    </row>
    <row r="903" spans="27:30" ht="15" customHeight="1" x14ac:dyDescent="0.25">
      <c r="AA903" s="82"/>
      <c r="AB903" s="60"/>
      <c r="AC903" s="97"/>
      <c r="AD903" s="83"/>
    </row>
    <row r="904" spans="27:30" ht="15" customHeight="1" x14ac:dyDescent="0.25">
      <c r="AA904" s="82"/>
      <c r="AB904" s="60"/>
      <c r="AC904" s="97"/>
      <c r="AD904" s="83"/>
    </row>
    <row r="905" spans="27:30" ht="15" customHeight="1" x14ac:dyDescent="0.25">
      <c r="AA905" s="82"/>
      <c r="AB905" s="60"/>
      <c r="AC905" s="97"/>
      <c r="AD905" s="83"/>
    </row>
    <row r="906" spans="27:30" ht="15" customHeight="1" x14ac:dyDescent="0.25">
      <c r="AA906" s="82"/>
      <c r="AB906" s="60"/>
      <c r="AC906" s="97"/>
      <c r="AD906" s="83"/>
    </row>
    <row r="907" spans="27:30" ht="15" customHeight="1" x14ac:dyDescent="0.25">
      <c r="AA907" s="82"/>
      <c r="AB907" s="60"/>
      <c r="AC907" s="97"/>
      <c r="AD907" s="83"/>
    </row>
    <row r="908" spans="27:30" ht="15" customHeight="1" x14ac:dyDescent="0.25">
      <c r="AA908" s="82"/>
      <c r="AB908" s="60"/>
      <c r="AC908" s="97"/>
      <c r="AD908" s="83"/>
    </row>
    <row r="909" spans="27:30" ht="15" customHeight="1" x14ac:dyDescent="0.25">
      <c r="AA909" s="82"/>
      <c r="AB909" s="60"/>
      <c r="AC909" s="97"/>
      <c r="AD909" s="83"/>
    </row>
    <row r="910" spans="27:30" ht="15" customHeight="1" x14ac:dyDescent="0.25">
      <c r="AA910" s="82"/>
      <c r="AB910" s="60"/>
      <c r="AC910" s="97"/>
      <c r="AD910" s="83"/>
    </row>
    <row r="911" spans="27:30" ht="15" customHeight="1" x14ac:dyDescent="0.25">
      <c r="AA911" s="82"/>
      <c r="AB911" s="60"/>
      <c r="AC911" s="97"/>
      <c r="AD911" s="83"/>
    </row>
    <row r="912" spans="27:30" ht="15" customHeight="1" x14ac:dyDescent="0.25">
      <c r="AA912" s="82"/>
      <c r="AB912" s="60"/>
      <c r="AC912" s="97"/>
      <c r="AD912" s="83"/>
    </row>
    <row r="913" spans="27:30" ht="15" customHeight="1" x14ac:dyDescent="0.25">
      <c r="AA913" s="82"/>
      <c r="AB913" s="60"/>
      <c r="AC913" s="97"/>
      <c r="AD913" s="83"/>
    </row>
    <row r="914" spans="27:30" ht="15" customHeight="1" x14ac:dyDescent="0.25">
      <c r="AA914" s="82"/>
      <c r="AB914" s="60"/>
      <c r="AC914" s="97"/>
      <c r="AD914" s="83"/>
    </row>
    <row r="915" spans="27:30" ht="15" customHeight="1" x14ac:dyDescent="0.25">
      <c r="AA915" s="82"/>
      <c r="AB915" s="60"/>
      <c r="AC915" s="97"/>
      <c r="AD915" s="83"/>
    </row>
    <row r="916" spans="27:30" ht="15" customHeight="1" x14ac:dyDescent="0.25">
      <c r="AA916" s="82"/>
      <c r="AB916" s="60"/>
      <c r="AC916" s="97"/>
      <c r="AD916" s="83"/>
    </row>
    <row r="917" spans="27:30" ht="15" customHeight="1" x14ac:dyDescent="0.25">
      <c r="AA917" s="82"/>
      <c r="AB917" s="60"/>
      <c r="AC917" s="97"/>
      <c r="AD917" s="83"/>
    </row>
    <row r="918" spans="27:30" ht="15" customHeight="1" x14ac:dyDescent="0.25">
      <c r="AA918" s="82"/>
      <c r="AB918" s="60"/>
      <c r="AC918" s="97"/>
      <c r="AD918" s="83"/>
    </row>
    <row r="919" spans="27:30" ht="15" customHeight="1" x14ac:dyDescent="0.25">
      <c r="AA919" s="82"/>
      <c r="AB919" s="60"/>
      <c r="AC919" s="97"/>
      <c r="AD919" s="83"/>
    </row>
    <row r="920" spans="27:30" ht="15" customHeight="1" x14ac:dyDescent="0.25">
      <c r="AA920" s="82"/>
      <c r="AB920" s="60"/>
      <c r="AC920" s="97"/>
      <c r="AD920" s="83"/>
    </row>
    <row r="921" spans="27:30" ht="15" customHeight="1" x14ac:dyDescent="0.25">
      <c r="AA921" s="82"/>
      <c r="AB921" s="60"/>
      <c r="AC921" s="97"/>
      <c r="AD921" s="83"/>
    </row>
    <row r="922" spans="27:30" ht="15" customHeight="1" x14ac:dyDescent="0.25">
      <c r="AA922" s="82"/>
      <c r="AB922" s="60"/>
      <c r="AC922" s="97"/>
      <c r="AD922" s="83"/>
    </row>
    <row r="923" spans="27:30" ht="15" customHeight="1" x14ac:dyDescent="0.25">
      <c r="AA923" s="82"/>
      <c r="AB923" s="60"/>
      <c r="AC923" s="97"/>
      <c r="AD923" s="83"/>
    </row>
    <row r="924" spans="27:30" ht="15" customHeight="1" x14ac:dyDescent="0.25">
      <c r="AA924" s="82"/>
      <c r="AB924" s="60"/>
      <c r="AC924" s="97"/>
      <c r="AD924" s="83"/>
    </row>
    <row r="925" spans="27:30" ht="15" customHeight="1" x14ac:dyDescent="0.25">
      <c r="AA925" s="82"/>
      <c r="AB925" s="60"/>
      <c r="AC925" s="97"/>
      <c r="AD925" s="83"/>
    </row>
    <row r="926" spans="27:30" ht="15" customHeight="1" x14ac:dyDescent="0.25">
      <c r="AA926" s="82"/>
      <c r="AB926" s="60"/>
      <c r="AC926" s="97"/>
      <c r="AD926" s="83"/>
    </row>
    <row r="927" spans="27:30" ht="15" customHeight="1" x14ac:dyDescent="0.25">
      <c r="AA927" s="82"/>
      <c r="AB927" s="60"/>
      <c r="AC927" s="97"/>
      <c r="AD927" s="83"/>
    </row>
    <row r="928" spans="27:30" ht="15" customHeight="1" x14ac:dyDescent="0.25">
      <c r="AA928" s="82"/>
      <c r="AB928" s="60"/>
      <c r="AC928" s="97"/>
      <c r="AD928" s="83"/>
    </row>
    <row r="929" spans="27:30" ht="15" customHeight="1" x14ac:dyDescent="0.25">
      <c r="AA929" s="82"/>
      <c r="AB929" s="60"/>
      <c r="AC929" s="97"/>
      <c r="AD929" s="83"/>
    </row>
    <row r="930" spans="27:30" ht="15" customHeight="1" x14ac:dyDescent="0.25">
      <c r="AA930" s="82"/>
      <c r="AB930" s="60"/>
      <c r="AC930" s="97"/>
      <c r="AD930" s="83"/>
    </row>
    <row r="931" spans="27:30" ht="15" customHeight="1" x14ac:dyDescent="0.25">
      <c r="AA931" s="82"/>
      <c r="AB931" s="60"/>
      <c r="AC931" s="97"/>
      <c r="AD931" s="83"/>
    </row>
    <row r="932" spans="27:30" ht="15" customHeight="1" x14ac:dyDescent="0.25">
      <c r="AA932" s="82"/>
      <c r="AB932" s="60"/>
      <c r="AC932" s="97"/>
      <c r="AD932" s="83"/>
    </row>
    <row r="933" spans="27:30" ht="15" customHeight="1" x14ac:dyDescent="0.25">
      <c r="AA933" s="82"/>
      <c r="AB933" s="60"/>
      <c r="AC933" s="97"/>
      <c r="AD933" s="83"/>
    </row>
    <row r="934" spans="27:30" ht="15" customHeight="1" x14ac:dyDescent="0.25">
      <c r="AA934" s="82"/>
      <c r="AB934" s="60"/>
      <c r="AC934" s="97"/>
      <c r="AD934" s="83"/>
    </row>
    <row r="935" spans="27:30" ht="15" customHeight="1" x14ac:dyDescent="0.25">
      <c r="AA935" s="82"/>
      <c r="AB935" s="60"/>
      <c r="AC935" s="97"/>
      <c r="AD935" s="83"/>
    </row>
    <row r="936" spans="27:30" ht="15" customHeight="1" x14ac:dyDescent="0.25">
      <c r="AA936" s="82"/>
      <c r="AB936" s="60"/>
      <c r="AC936" s="97"/>
      <c r="AD936" s="83"/>
    </row>
    <row r="937" spans="27:30" ht="15" customHeight="1" x14ac:dyDescent="0.25">
      <c r="AA937" s="82"/>
      <c r="AB937" s="60"/>
      <c r="AC937" s="97"/>
      <c r="AD937" s="83"/>
    </row>
    <row r="938" spans="27:30" ht="15" customHeight="1" x14ac:dyDescent="0.25">
      <c r="AA938" s="82"/>
      <c r="AB938" s="60"/>
      <c r="AC938" s="97"/>
      <c r="AD938" s="83"/>
    </row>
    <row r="939" spans="27:30" ht="15" customHeight="1" x14ac:dyDescent="0.25">
      <c r="AA939" s="82"/>
      <c r="AB939" s="60"/>
      <c r="AC939" s="97"/>
      <c r="AD939" s="83"/>
    </row>
    <row r="940" spans="27:30" ht="15" customHeight="1" x14ac:dyDescent="0.25">
      <c r="AA940" s="82"/>
      <c r="AB940" s="60"/>
      <c r="AC940" s="97"/>
      <c r="AD940" s="83"/>
    </row>
    <row r="941" spans="27:30" ht="15" customHeight="1" x14ac:dyDescent="0.25">
      <c r="AA941" s="82"/>
      <c r="AB941" s="60"/>
      <c r="AC941" s="97"/>
      <c r="AD941" s="83"/>
    </row>
    <row r="942" spans="27:30" ht="15" customHeight="1" x14ac:dyDescent="0.25">
      <c r="AA942" s="82"/>
      <c r="AB942" s="60"/>
      <c r="AC942" s="97"/>
      <c r="AD942" s="83"/>
    </row>
    <row r="943" spans="27:30" ht="15" customHeight="1" x14ac:dyDescent="0.25">
      <c r="AA943" s="82"/>
      <c r="AB943" s="60"/>
      <c r="AC943" s="97"/>
      <c r="AD943" s="83"/>
    </row>
    <row r="944" spans="27:30" ht="15" customHeight="1" x14ac:dyDescent="0.25">
      <c r="AA944" s="82"/>
      <c r="AB944" s="60"/>
      <c r="AC944" s="97"/>
      <c r="AD944" s="83"/>
    </row>
    <row r="945" spans="27:30" ht="15" customHeight="1" x14ac:dyDescent="0.25">
      <c r="AA945" s="82"/>
      <c r="AB945" s="60"/>
      <c r="AC945" s="97"/>
      <c r="AD945" s="83"/>
    </row>
    <row r="946" spans="27:30" ht="15" customHeight="1" x14ac:dyDescent="0.25">
      <c r="AA946" s="82"/>
      <c r="AB946" s="60"/>
      <c r="AC946" s="97"/>
      <c r="AD946" s="83"/>
    </row>
    <row r="947" spans="27:30" ht="15" customHeight="1" x14ac:dyDescent="0.25">
      <c r="AA947" s="82"/>
      <c r="AB947" s="60"/>
      <c r="AC947" s="97"/>
      <c r="AD947" s="83"/>
    </row>
    <row r="948" spans="27:30" ht="15" customHeight="1" x14ac:dyDescent="0.25">
      <c r="AA948" s="82"/>
      <c r="AB948" s="60"/>
      <c r="AC948" s="97"/>
      <c r="AD948" s="83"/>
    </row>
    <row r="949" spans="27:30" ht="15" customHeight="1" x14ac:dyDescent="0.25">
      <c r="AA949" s="82"/>
      <c r="AB949" s="60"/>
      <c r="AC949" s="97"/>
      <c r="AD949" s="83"/>
    </row>
    <row r="950" spans="27:30" ht="15" customHeight="1" x14ac:dyDescent="0.25">
      <c r="AA950" s="82"/>
      <c r="AB950" s="60"/>
      <c r="AC950" s="97"/>
      <c r="AD950" s="83"/>
    </row>
    <row r="951" spans="27:30" ht="15" customHeight="1" x14ac:dyDescent="0.25">
      <c r="AA951" s="82"/>
      <c r="AB951" s="60"/>
      <c r="AC951" s="97"/>
      <c r="AD951" s="83"/>
    </row>
    <row r="952" spans="27:30" ht="15" customHeight="1" x14ac:dyDescent="0.25">
      <c r="AA952" s="82"/>
      <c r="AB952" s="60"/>
      <c r="AC952" s="97"/>
      <c r="AD952" s="83"/>
    </row>
    <row r="953" spans="27:30" ht="15" customHeight="1" x14ac:dyDescent="0.25">
      <c r="AA953" s="82"/>
      <c r="AB953" s="60"/>
      <c r="AC953" s="97"/>
      <c r="AD953" s="83"/>
    </row>
    <row r="954" spans="27:30" ht="15" customHeight="1" x14ac:dyDescent="0.25">
      <c r="AA954" s="82"/>
      <c r="AB954" s="60"/>
      <c r="AC954" s="97"/>
      <c r="AD954" s="83"/>
    </row>
    <row r="955" spans="27:30" ht="15" customHeight="1" x14ac:dyDescent="0.25">
      <c r="AA955" s="82"/>
      <c r="AB955" s="60"/>
      <c r="AC955" s="97"/>
      <c r="AD955" s="83"/>
    </row>
    <row r="956" spans="27:30" ht="15" customHeight="1" x14ac:dyDescent="0.25">
      <c r="AA956" s="82"/>
      <c r="AB956" s="60"/>
      <c r="AC956" s="97"/>
      <c r="AD956" s="83"/>
    </row>
    <row r="957" spans="27:30" ht="15" customHeight="1" x14ac:dyDescent="0.25">
      <c r="AA957" s="82"/>
      <c r="AB957" s="60"/>
      <c r="AC957" s="97"/>
      <c r="AD957" s="83"/>
    </row>
    <row r="958" spans="27:30" ht="15" customHeight="1" x14ac:dyDescent="0.25">
      <c r="AA958" s="82"/>
      <c r="AB958" s="60"/>
      <c r="AC958" s="97"/>
      <c r="AD958" s="83"/>
    </row>
    <row r="959" spans="27:30" ht="15" customHeight="1" x14ac:dyDescent="0.25">
      <c r="AA959" s="82"/>
      <c r="AB959" s="60"/>
      <c r="AC959" s="97"/>
      <c r="AD959" s="83"/>
    </row>
    <row r="960" spans="27:30" ht="15" customHeight="1" x14ac:dyDescent="0.25">
      <c r="AA960" s="82"/>
      <c r="AB960" s="60"/>
      <c r="AC960" s="97"/>
      <c r="AD960" s="83"/>
    </row>
    <row r="961" spans="27:30" ht="15" customHeight="1" x14ac:dyDescent="0.25">
      <c r="AA961" s="82"/>
      <c r="AB961" s="60"/>
      <c r="AC961" s="97"/>
      <c r="AD961" s="83"/>
    </row>
    <row r="962" spans="27:30" ht="15" customHeight="1" x14ac:dyDescent="0.25">
      <c r="AA962" s="82"/>
      <c r="AB962" s="60"/>
      <c r="AC962" s="97"/>
      <c r="AD962" s="83"/>
    </row>
    <row r="963" spans="27:30" ht="15" customHeight="1" x14ac:dyDescent="0.25">
      <c r="AA963" s="82"/>
      <c r="AB963" s="60"/>
      <c r="AC963" s="97"/>
      <c r="AD963" s="83"/>
    </row>
    <row r="964" spans="27:30" ht="15" customHeight="1" x14ac:dyDescent="0.25">
      <c r="AA964" s="82"/>
      <c r="AB964" s="60"/>
      <c r="AC964" s="97"/>
      <c r="AD964" s="83"/>
    </row>
    <row r="965" spans="27:30" ht="15" customHeight="1" x14ac:dyDescent="0.25">
      <c r="AA965" s="82"/>
      <c r="AB965" s="60"/>
      <c r="AC965" s="97"/>
      <c r="AD965" s="83"/>
    </row>
    <row r="966" spans="27:30" ht="15" customHeight="1" x14ac:dyDescent="0.25">
      <c r="AA966" s="82"/>
      <c r="AB966" s="60"/>
      <c r="AC966" s="97"/>
      <c r="AD966" s="83"/>
    </row>
    <row r="967" spans="27:30" ht="15" customHeight="1" x14ac:dyDescent="0.25">
      <c r="AA967" s="82"/>
      <c r="AB967" s="60"/>
      <c r="AC967" s="97"/>
      <c r="AD967" s="83"/>
    </row>
    <row r="968" spans="27:30" ht="15" customHeight="1" x14ac:dyDescent="0.25">
      <c r="AA968" s="82"/>
      <c r="AB968" s="60"/>
      <c r="AC968" s="97"/>
      <c r="AD968" s="83"/>
    </row>
    <row r="969" spans="27:30" ht="15" customHeight="1" x14ac:dyDescent="0.25">
      <c r="AA969" s="82"/>
      <c r="AB969" s="60"/>
      <c r="AC969" s="97"/>
      <c r="AD969" s="83"/>
    </row>
    <row r="970" spans="27:30" ht="15" customHeight="1" x14ac:dyDescent="0.25">
      <c r="AA970" s="82"/>
      <c r="AB970" s="60"/>
      <c r="AC970" s="97"/>
      <c r="AD970" s="83"/>
    </row>
    <row r="971" spans="27:30" ht="15" customHeight="1" x14ac:dyDescent="0.25">
      <c r="AA971" s="82"/>
      <c r="AB971" s="60"/>
      <c r="AC971" s="97"/>
      <c r="AD971" s="83"/>
    </row>
    <row r="972" spans="27:30" ht="15" customHeight="1" x14ac:dyDescent="0.25">
      <c r="AA972" s="82"/>
      <c r="AB972" s="60"/>
      <c r="AC972" s="97"/>
      <c r="AD972" s="83"/>
    </row>
    <row r="973" spans="27:30" ht="15" customHeight="1" x14ac:dyDescent="0.25">
      <c r="AA973" s="82"/>
      <c r="AB973" s="60"/>
      <c r="AC973" s="97"/>
      <c r="AD973" s="83"/>
    </row>
    <row r="974" spans="27:30" ht="15" customHeight="1" x14ac:dyDescent="0.25">
      <c r="AA974" s="82"/>
      <c r="AB974" s="60"/>
      <c r="AC974" s="97"/>
      <c r="AD974" s="83"/>
    </row>
    <row r="975" spans="27:30" ht="15" customHeight="1" x14ac:dyDescent="0.25">
      <c r="AA975" s="82"/>
      <c r="AB975" s="60"/>
      <c r="AC975" s="97"/>
      <c r="AD975" s="83"/>
    </row>
    <row r="976" spans="27:30" ht="15" customHeight="1" x14ac:dyDescent="0.25">
      <c r="AA976" s="82"/>
      <c r="AB976" s="60"/>
      <c r="AC976" s="97"/>
      <c r="AD976" s="83"/>
    </row>
    <row r="977" spans="27:30" ht="15" customHeight="1" x14ac:dyDescent="0.25">
      <c r="AA977" s="82"/>
      <c r="AB977" s="60"/>
      <c r="AC977" s="97"/>
      <c r="AD977" s="83"/>
    </row>
    <row r="978" spans="27:30" ht="15" customHeight="1" x14ac:dyDescent="0.25">
      <c r="AA978" s="82"/>
      <c r="AB978" s="60"/>
      <c r="AC978" s="97"/>
      <c r="AD978" s="83"/>
    </row>
    <row r="979" spans="27:30" ht="15" customHeight="1" x14ac:dyDescent="0.25">
      <c r="AA979" s="82"/>
      <c r="AB979" s="60"/>
      <c r="AC979" s="97"/>
      <c r="AD979" s="83"/>
    </row>
    <row r="980" spans="27:30" ht="15" customHeight="1" x14ac:dyDescent="0.25">
      <c r="AA980" s="82"/>
      <c r="AB980" s="60"/>
      <c r="AC980" s="97"/>
      <c r="AD980" s="83"/>
    </row>
    <row r="981" spans="27:30" ht="15" customHeight="1" x14ac:dyDescent="0.25">
      <c r="AA981" s="82"/>
      <c r="AB981" s="60"/>
      <c r="AC981" s="97"/>
      <c r="AD981" s="83"/>
    </row>
    <row r="982" spans="27:30" ht="15" customHeight="1" x14ac:dyDescent="0.25">
      <c r="AA982" s="82"/>
      <c r="AB982" s="60"/>
      <c r="AC982" s="97"/>
      <c r="AD982" s="83"/>
    </row>
    <row r="983" spans="27:30" ht="15" customHeight="1" x14ac:dyDescent="0.25">
      <c r="AA983" s="82"/>
      <c r="AB983" s="60"/>
      <c r="AC983" s="97"/>
      <c r="AD983" s="83"/>
    </row>
    <row r="984" spans="27:30" ht="15" customHeight="1" x14ac:dyDescent="0.25">
      <c r="AA984" s="82"/>
      <c r="AB984" s="60"/>
      <c r="AC984" s="97"/>
      <c r="AD984" s="83"/>
    </row>
    <row r="985" spans="27:30" ht="15" customHeight="1" x14ac:dyDescent="0.25">
      <c r="AA985" s="82"/>
      <c r="AB985" s="60"/>
      <c r="AC985" s="97"/>
      <c r="AD985" s="83"/>
    </row>
    <row r="986" spans="27:30" ht="15" customHeight="1" x14ac:dyDescent="0.25">
      <c r="AA986" s="82"/>
      <c r="AB986" s="60"/>
      <c r="AC986" s="97"/>
      <c r="AD986" s="83"/>
    </row>
    <row r="987" spans="27:30" ht="15" customHeight="1" x14ac:dyDescent="0.25">
      <c r="AA987" s="82"/>
      <c r="AB987" s="60"/>
      <c r="AC987" s="97"/>
      <c r="AD987" s="83"/>
    </row>
    <row r="988" spans="27:30" ht="15" customHeight="1" x14ac:dyDescent="0.25">
      <c r="AA988" s="82"/>
      <c r="AB988" s="60"/>
      <c r="AC988" s="97"/>
      <c r="AD988" s="83"/>
    </row>
    <row r="989" spans="27:30" ht="15" customHeight="1" x14ac:dyDescent="0.25">
      <c r="AA989" s="82"/>
      <c r="AB989" s="60"/>
      <c r="AC989" s="97"/>
      <c r="AD989" s="83"/>
    </row>
    <row r="990" spans="27:30" ht="15" customHeight="1" x14ac:dyDescent="0.25">
      <c r="AA990" s="82"/>
      <c r="AB990" s="60"/>
      <c r="AC990" s="97"/>
      <c r="AD990" s="83"/>
    </row>
    <row r="991" spans="27:30" ht="15" customHeight="1" x14ac:dyDescent="0.25">
      <c r="AA991" s="82"/>
      <c r="AB991" s="60"/>
      <c r="AC991" s="97"/>
      <c r="AD991" s="83"/>
    </row>
    <row r="992" spans="27:30" ht="15" customHeight="1" x14ac:dyDescent="0.25">
      <c r="AA992" s="82"/>
      <c r="AB992" s="60"/>
      <c r="AC992" s="97"/>
      <c r="AD992" s="83"/>
    </row>
    <row r="993" spans="27:30" ht="15" customHeight="1" x14ac:dyDescent="0.25">
      <c r="AA993" s="82"/>
      <c r="AB993" s="60"/>
      <c r="AC993" s="97"/>
      <c r="AD993" s="83"/>
    </row>
    <row r="994" spans="27:30" ht="15" customHeight="1" x14ac:dyDescent="0.25">
      <c r="AA994" s="82"/>
      <c r="AB994" s="60"/>
      <c r="AC994" s="97"/>
      <c r="AD994" s="83"/>
    </row>
    <row r="995" spans="27:30" ht="15" customHeight="1" x14ac:dyDescent="0.25">
      <c r="AA995" s="82"/>
      <c r="AB995" s="60"/>
      <c r="AC995" s="97"/>
      <c r="AD995" s="83"/>
    </row>
    <row r="996" spans="27:30" ht="15" customHeight="1" x14ac:dyDescent="0.25">
      <c r="AA996" s="82"/>
      <c r="AB996" s="60"/>
      <c r="AC996" s="97"/>
      <c r="AD996" s="83"/>
    </row>
    <row r="997" spans="27:30" ht="15" customHeight="1" x14ac:dyDescent="0.25">
      <c r="AA997" s="82"/>
      <c r="AB997" s="60"/>
      <c r="AC997" s="97"/>
      <c r="AD997" s="83"/>
    </row>
    <row r="998" spans="27:30" ht="15" customHeight="1" x14ac:dyDescent="0.25">
      <c r="AA998" s="82"/>
      <c r="AB998" s="60"/>
      <c r="AC998" s="97"/>
      <c r="AD998" s="83"/>
    </row>
    <row r="999" spans="27:30" ht="15" customHeight="1" x14ac:dyDescent="0.25">
      <c r="AA999" s="82"/>
      <c r="AB999" s="60"/>
      <c r="AC999" s="97"/>
      <c r="AD999" s="83"/>
    </row>
    <row r="1000" spans="27:30" ht="15" customHeight="1" x14ac:dyDescent="0.25">
      <c r="AA1000" s="82"/>
      <c r="AB1000" s="60"/>
      <c r="AC1000" s="97"/>
      <c r="AD1000" s="83"/>
    </row>
    <row r="1001" spans="27:30" ht="15" customHeight="1" x14ac:dyDescent="0.25">
      <c r="AA1001" s="82"/>
      <c r="AB1001" s="60"/>
      <c r="AC1001" s="97"/>
      <c r="AD1001" s="83"/>
    </row>
    <row r="1002" spans="27:30" ht="15" customHeight="1" x14ac:dyDescent="0.25">
      <c r="AA1002" s="82"/>
      <c r="AB1002" s="60"/>
      <c r="AC1002" s="97"/>
      <c r="AD1002" s="83"/>
    </row>
    <row r="1003" spans="27:30" ht="15" customHeight="1" x14ac:dyDescent="0.25">
      <c r="AA1003" s="82"/>
      <c r="AB1003" s="60"/>
      <c r="AC1003" s="97"/>
      <c r="AD1003" s="83"/>
    </row>
    <row r="1004" spans="27:30" ht="15" customHeight="1" x14ac:dyDescent="0.25">
      <c r="AA1004" s="82"/>
      <c r="AB1004" s="60"/>
      <c r="AC1004" s="97"/>
      <c r="AD1004" s="83"/>
    </row>
    <row r="1005" spans="27:30" ht="15" customHeight="1" x14ac:dyDescent="0.25">
      <c r="AA1005" s="82"/>
      <c r="AB1005" s="60"/>
      <c r="AC1005" s="97"/>
      <c r="AD1005" s="83"/>
    </row>
    <row r="1006" spans="27:30" ht="15" customHeight="1" x14ac:dyDescent="0.25">
      <c r="AA1006" s="82"/>
      <c r="AB1006" s="60"/>
      <c r="AC1006" s="97"/>
      <c r="AD1006" s="83"/>
    </row>
    <row r="1007" spans="27:30" ht="15" customHeight="1" x14ac:dyDescent="0.25">
      <c r="AA1007" s="82"/>
      <c r="AB1007" s="60"/>
      <c r="AC1007" s="97"/>
      <c r="AD1007" s="83"/>
    </row>
    <row r="1008" spans="27:30" ht="15" customHeight="1" x14ac:dyDescent="0.25">
      <c r="AA1008" s="82"/>
      <c r="AB1008" s="60"/>
      <c r="AC1008" s="97"/>
      <c r="AD1008" s="83"/>
    </row>
    <row r="1009" spans="27:30" ht="15" customHeight="1" x14ac:dyDescent="0.25">
      <c r="AA1009" s="82"/>
      <c r="AB1009" s="60"/>
      <c r="AC1009" s="97"/>
      <c r="AD1009" s="83"/>
    </row>
    <row r="1010" spans="27:30" ht="15" customHeight="1" x14ac:dyDescent="0.25">
      <c r="AA1010" s="82"/>
      <c r="AB1010" s="60"/>
      <c r="AC1010" s="97"/>
      <c r="AD1010" s="83"/>
    </row>
    <row r="1011" spans="27:30" ht="15" customHeight="1" x14ac:dyDescent="0.25">
      <c r="AA1011" s="82"/>
      <c r="AB1011" s="60"/>
      <c r="AC1011" s="97"/>
      <c r="AD1011" s="83"/>
    </row>
    <row r="1012" spans="27:30" ht="15" customHeight="1" x14ac:dyDescent="0.25">
      <c r="AA1012" s="82"/>
      <c r="AB1012" s="60"/>
      <c r="AC1012" s="97"/>
      <c r="AD1012" s="83"/>
    </row>
    <row r="1013" spans="27:30" ht="15" customHeight="1" x14ac:dyDescent="0.25">
      <c r="AA1013" s="82"/>
      <c r="AB1013" s="60"/>
      <c r="AC1013" s="97"/>
      <c r="AD1013" s="83"/>
    </row>
    <row r="1014" spans="27:30" ht="15" customHeight="1" x14ac:dyDescent="0.25">
      <c r="AA1014" s="82"/>
      <c r="AB1014" s="60"/>
      <c r="AC1014" s="97"/>
      <c r="AD1014" s="83"/>
    </row>
    <row r="1015" spans="27:30" ht="15" customHeight="1" x14ac:dyDescent="0.25">
      <c r="AA1015" s="82"/>
      <c r="AB1015" s="60"/>
      <c r="AC1015" s="97"/>
      <c r="AD1015" s="83"/>
    </row>
    <row r="1016" spans="27:30" ht="15" customHeight="1" x14ac:dyDescent="0.25">
      <c r="AA1016" s="82"/>
      <c r="AB1016" s="60"/>
      <c r="AC1016" s="97"/>
      <c r="AD1016" s="83"/>
    </row>
    <row r="1017" spans="27:30" ht="15" customHeight="1" x14ac:dyDescent="0.25">
      <c r="AA1017" s="82"/>
      <c r="AB1017" s="60"/>
      <c r="AC1017" s="97"/>
      <c r="AD1017" s="83"/>
    </row>
    <row r="1018" spans="27:30" ht="15" customHeight="1" x14ac:dyDescent="0.25">
      <c r="AA1018" s="82"/>
      <c r="AB1018" s="60"/>
      <c r="AC1018" s="97"/>
      <c r="AD1018" s="83"/>
    </row>
    <row r="1019" spans="27:30" ht="15" customHeight="1" x14ac:dyDescent="0.25">
      <c r="AA1019" s="82"/>
      <c r="AB1019" s="60"/>
      <c r="AC1019" s="97"/>
      <c r="AD1019" s="83"/>
    </row>
    <row r="1020" spans="27:30" ht="15" customHeight="1" x14ac:dyDescent="0.25">
      <c r="AA1020" s="82"/>
      <c r="AB1020" s="60"/>
      <c r="AC1020" s="97"/>
      <c r="AD1020" s="83"/>
    </row>
    <row r="1021" spans="27:30" ht="15" customHeight="1" x14ac:dyDescent="0.25">
      <c r="AA1021" s="82"/>
      <c r="AB1021" s="60"/>
      <c r="AC1021" s="97"/>
      <c r="AD1021" s="83"/>
    </row>
    <row r="1022" spans="27:30" ht="15" customHeight="1" x14ac:dyDescent="0.25">
      <c r="AA1022" s="82"/>
      <c r="AB1022" s="60"/>
      <c r="AC1022" s="97"/>
      <c r="AD1022" s="83"/>
    </row>
    <row r="1023" spans="27:30" ht="15" customHeight="1" x14ac:dyDescent="0.25">
      <c r="AA1023" s="82"/>
      <c r="AB1023" s="60"/>
      <c r="AC1023" s="97"/>
      <c r="AD1023" s="83"/>
    </row>
    <row r="1024" spans="27:30" ht="15" customHeight="1" x14ac:dyDescent="0.25">
      <c r="AA1024" s="82"/>
      <c r="AB1024" s="60"/>
      <c r="AC1024" s="97"/>
      <c r="AD1024" s="83"/>
    </row>
    <row r="1025" spans="27:30" ht="15" customHeight="1" x14ac:dyDescent="0.25">
      <c r="AA1025" s="82"/>
      <c r="AB1025" s="60"/>
      <c r="AC1025" s="97"/>
      <c r="AD1025" s="83"/>
    </row>
    <row r="1026" spans="27:30" ht="15" customHeight="1" x14ac:dyDescent="0.25">
      <c r="AA1026" s="82"/>
      <c r="AB1026" s="60"/>
      <c r="AC1026" s="97"/>
      <c r="AD1026" s="83"/>
    </row>
    <row r="1027" spans="27:30" ht="15" customHeight="1" x14ac:dyDescent="0.25">
      <c r="AA1027" s="82"/>
      <c r="AB1027" s="60"/>
      <c r="AC1027" s="97"/>
      <c r="AD1027" s="83"/>
    </row>
    <row r="1028" spans="27:30" ht="15" customHeight="1" x14ac:dyDescent="0.25">
      <c r="AA1028" s="82"/>
      <c r="AB1028" s="60"/>
      <c r="AC1028" s="97"/>
      <c r="AD1028" s="83"/>
    </row>
    <row r="1029" spans="27:30" ht="15" customHeight="1" x14ac:dyDescent="0.25">
      <c r="AA1029" s="82"/>
      <c r="AB1029" s="60"/>
      <c r="AC1029" s="97"/>
      <c r="AD1029" s="83"/>
    </row>
    <row r="1030" spans="27:30" ht="15" customHeight="1" x14ac:dyDescent="0.25">
      <c r="AA1030" s="82"/>
      <c r="AB1030" s="60"/>
      <c r="AC1030" s="97"/>
      <c r="AD1030" s="83"/>
    </row>
    <row r="1031" spans="27:30" ht="15" customHeight="1" x14ac:dyDescent="0.25">
      <c r="AA1031" s="82"/>
      <c r="AB1031" s="60"/>
      <c r="AC1031" s="97"/>
      <c r="AD1031" s="83"/>
    </row>
    <row r="1032" spans="27:30" ht="15" customHeight="1" x14ac:dyDescent="0.25">
      <c r="AA1032" s="82"/>
      <c r="AB1032" s="60"/>
      <c r="AC1032" s="97"/>
      <c r="AD1032" s="83"/>
    </row>
    <row r="1033" spans="27:30" ht="15" customHeight="1" x14ac:dyDescent="0.25">
      <c r="AA1033" s="82"/>
      <c r="AB1033" s="60"/>
      <c r="AC1033" s="97"/>
      <c r="AD1033" s="83"/>
    </row>
    <row r="1034" spans="27:30" ht="15" customHeight="1" x14ac:dyDescent="0.25">
      <c r="AA1034" s="82"/>
      <c r="AB1034" s="60"/>
      <c r="AC1034" s="97"/>
      <c r="AD1034" s="83"/>
    </row>
    <row r="1035" spans="27:30" ht="15" customHeight="1" x14ac:dyDescent="0.25">
      <c r="AA1035" s="82"/>
      <c r="AB1035" s="60"/>
      <c r="AC1035" s="97"/>
      <c r="AD1035" s="83"/>
    </row>
    <row r="1036" spans="27:30" ht="15" customHeight="1" x14ac:dyDescent="0.25">
      <c r="AA1036" s="82"/>
      <c r="AB1036" s="60"/>
      <c r="AC1036" s="97"/>
      <c r="AD1036" s="83"/>
    </row>
    <row r="1037" spans="27:30" ht="15" customHeight="1" x14ac:dyDescent="0.25">
      <c r="AA1037" s="82"/>
      <c r="AB1037" s="60"/>
      <c r="AC1037" s="97"/>
      <c r="AD1037" s="83"/>
    </row>
    <row r="1038" spans="27:30" ht="15" customHeight="1" x14ac:dyDescent="0.25">
      <c r="AA1038" s="82"/>
      <c r="AB1038" s="60"/>
      <c r="AC1038" s="97"/>
      <c r="AD1038" s="83"/>
    </row>
    <row r="1039" spans="27:30" ht="15" customHeight="1" x14ac:dyDescent="0.25">
      <c r="AA1039" s="82"/>
      <c r="AB1039" s="60"/>
      <c r="AC1039" s="97"/>
      <c r="AD1039" s="83"/>
    </row>
    <row r="1040" spans="27:30" ht="15" customHeight="1" x14ac:dyDescent="0.25">
      <c r="AA1040" s="82"/>
      <c r="AB1040" s="60"/>
      <c r="AC1040" s="97"/>
      <c r="AD1040" s="83"/>
    </row>
    <row r="1041" spans="27:30" ht="15" customHeight="1" x14ac:dyDescent="0.25">
      <c r="AA1041" s="82"/>
      <c r="AB1041" s="60"/>
      <c r="AC1041" s="97"/>
      <c r="AD1041" s="83"/>
    </row>
    <row r="1042" spans="27:30" ht="15" customHeight="1" x14ac:dyDescent="0.25">
      <c r="AA1042" s="82"/>
      <c r="AB1042" s="60"/>
      <c r="AC1042" s="97"/>
      <c r="AD1042" s="83"/>
    </row>
    <row r="1043" spans="27:30" ht="15" customHeight="1" x14ac:dyDescent="0.25">
      <c r="AA1043" s="82"/>
      <c r="AB1043" s="60"/>
      <c r="AC1043" s="97"/>
      <c r="AD1043" s="83"/>
    </row>
    <row r="1044" spans="27:30" ht="15" customHeight="1" x14ac:dyDescent="0.25">
      <c r="AA1044" s="82"/>
      <c r="AB1044" s="60"/>
      <c r="AC1044" s="97"/>
      <c r="AD1044" s="83"/>
    </row>
    <row r="1045" spans="27:30" ht="15" customHeight="1" x14ac:dyDescent="0.25">
      <c r="AA1045" s="82"/>
      <c r="AB1045" s="60"/>
      <c r="AC1045" s="97"/>
      <c r="AD1045" s="83"/>
    </row>
    <row r="1046" spans="27:30" ht="15" customHeight="1" x14ac:dyDescent="0.25">
      <c r="AA1046" s="82"/>
      <c r="AB1046" s="60"/>
      <c r="AC1046" s="97"/>
      <c r="AD1046" s="83"/>
    </row>
    <row r="1047" spans="27:30" ht="15" customHeight="1" x14ac:dyDescent="0.25">
      <c r="AA1047" s="82"/>
      <c r="AB1047" s="60"/>
      <c r="AC1047" s="97"/>
      <c r="AD1047" s="83"/>
    </row>
    <row r="1048" spans="27:30" ht="15" customHeight="1" x14ac:dyDescent="0.25">
      <c r="AA1048" s="82"/>
      <c r="AB1048" s="60"/>
      <c r="AC1048" s="97"/>
      <c r="AD1048" s="83"/>
    </row>
    <row r="1049" spans="27:30" ht="15" customHeight="1" x14ac:dyDescent="0.25">
      <c r="AA1049" s="82"/>
      <c r="AB1049" s="60"/>
      <c r="AC1049" s="97"/>
      <c r="AD1049" s="83"/>
    </row>
    <row r="1050" spans="27:30" ht="15" customHeight="1" x14ac:dyDescent="0.25">
      <c r="AA1050" s="82"/>
      <c r="AB1050" s="60"/>
      <c r="AC1050" s="97"/>
      <c r="AD1050" s="83"/>
    </row>
    <row r="1051" spans="27:30" ht="15" customHeight="1" x14ac:dyDescent="0.25">
      <c r="AA1051" s="82"/>
      <c r="AB1051" s="60"/>
      <c r="AC1051" s="97"/>
      <c r="AD1051" s="83"/>
    </row>
    <row r="1052" spans="27:30" ht="15" customHeight="1" x14ac:dyDescent="0.25">
      <c r="AA1052" s="82"/>
      <c r="AB1052" s="60"/>
      <c r="AC1052" s="97"/>
      <c r="AD1052" s="83"/>
    </row>
    <row r="1053" spans="27:30" ht="15" customHeight="1" x14ac:dyDescent="0.25">
      <c r="AA1053" s="82"/>
      <c r="AB1053" s="60"/>
      <c r="AC1053" s="97"/>
      <c r="AD1053" s="83"/>
    </row>
    <row r="1054" spans="27:30" ht="15" customHeight="1" x14ac:dyDescent="0.25">
      <c r="AA1054" s="82"/>
      <c r="AB1054" s="60"/>
      <c r="AC1054" s="97"/>
      <c r="AD1054" s="83"/>
    </row>
    <row r="1055" spans="27:30" ht="15" customHeight="1" x14ac:dyDescent="0.25">
      <c r="AA1055" s="82"/>
      <c r="AB1055" s="60"/>
      <c r="AC1055" s="97"/>
      <c r="AD1055" s="83"/>
    </row>
    <row r="1056" spans="27:30" ht="15" customHeight="1" x14ac:dyDescent="0.25">
      <c r="AA1056" s="82"/>
      <c r="AB1056" s="60"/>
      <c r="AC1056" s="97"/>
      <c r="AD1056" s="83"/>
    </row>
    <row r="1057" spans="27:30" ht="15" customHeight="1" x14ac:dyDescent="0.25">
      <c r="AA1057" s="82"/>
      <c r="AB1057" s="60"/>
      <c r="AC1057" s="97"/>
      <c r="AD1057" s="83"/>
    </row>
    <row r="1058" spans="27:30" ht="15" customHeight="1" x14ac:dyDescent="0.25">
      <c r="AA1058" s="82"/>
      <c r="AB1058" s="60"/>
      <c r="AC1058" s="97"/>
      <c r="AD1058" s="83"/>
    </row>
    <row r="1059" spans="27:30" ht="15" customHeight="1" x14ac:dyDescent="0.25">
      <c r="AA1059" s="82"/>
      <c r="AB1059" s="60"/>
      <c r="AC1059" s="97"/>
      <c r="AD1059" s="83"/>
    </row>
    <row r="1060" spans="27:30" ht="15" customHeight="1" x14ac:dyDescent="0.25">
      <c r="AA1060" s="82"/>
      <c r="AB1060" s="60"/>
      <c r="AC1060" s="97"/>
      <c r="AD1060" s="83"/>
    </row>
    <row r="1061" spans="27:30" ht="15" customHeight="1" x14ac:dyDescent="0.25">
      <c r="AA1061" s="82"/>
      <c r="AB1061" s="60"/>
      <c r="AC1061" s="97"/>
      <c r="AD1061" s="83"/>
    </row>
    <row r="1062" spans="27:30" ht="15" customHeight="1" x14ac:dyDescent="0.25">
      <c r="AA1062" s="82"/>
      <c r="AB1062" s="60"/>
      <c r="AC1062" s="97"/>
      <c r="AD1062" s="83"/>
    </row>
    <row r="1063" spans="27:30" ht="15" customHeight="1" x14ac:dyDescent="0.25">
      <c r="AA1063" s="82"/>
      <c r="AB1063" s="60"/>
      <c r="AC1063" s="97"/>
      <c r="AD1063" s="83"/>
    </row>
    <row r="1064" spans="27:30" ht="15" customHeight="1" x14ac:dyDescent="0.25">
      <c r="AA1064" s="82"/>
      <c r="AB1064" s="60"/>
      <c r="AC1064" s="97"/>
      <c r="AD1064" s="83"/>
    </row>
    <row r="1065" spans="27:30" ht="15" customHeight="1" x14ac:dyDescent="0.25">
      <c r="AA1065" s="82"/>
      <c r="AB1065" s="60"/>
      <c r="AC1065" s="97"/>
      <c r="AD1065" s="83"/>
    </row>
    <row r="1066" spans="27:30" ht="15" customHeight="1" x14ac:dyDescent="0.25">
      <c r="AA1066" s="82"/>
      <c r="AB1066" s="60"/>
      <c r="AC1066" s="97"/>
      <c r="AD1066" s="83"/>
    </row>
    <row r="1067" spans="27:30" ht="15" customHeight="1" x14ac:dyDescent="0.25">
      <c r="AA1067" s="82"/>
      <c r="AB1067" s="60"/>
      <c r="AC1067" s="97"/>
      <c r="AD1067" s="83"/>
    </row>
    <row r="1068" spans="27:30" ht="15" customHeight="1" x14ac:dyDescent="0.25">
      <c r="AA1068" s="82"/>
      <c r="AB1068" s="60"/>
      <c r="AC1068" s="97"/>
      <c r="AD1068" s="83"/>
    </row>
    <row r="1069" spans="27:30" ht="15" customHeight="1" x14ac:dyDescent="0.25">
      <c r="AA1069" s="82"/>
      <c r="AB1069" s="60"/>
      <c r="AC1069" s="97"/>
      <c r="AD1069" s="83"/>
    </row>
    <row r="1070" spans="27:30" ht="15" customHeight="1" x14ac:dyDescent="0.25">
      <c r="AA1070" s="82"/>
      <c r="AB1070" s="60"/>
      <c r="AC1070" s="97"/>
      <c r="AD1070" s="83"/>
    </row>
    <row r="1071" spans="27:30" ht="15" customHeight="1" x14ac:dyDescent="0.25">
      <c r="AA1071" s="82"/>
      <c r="AB1071" s="60"/>
      <c r="AC1071" s="97"/>
      <c r="AD1071" s="83"/>
    </row>
    <row r="1072" spans="27:30" ht="15" customHeight="1" x14ac:dyDescent="0.25">
      <c r="AA1072" s="82"/>
      <c r="AB1072" s="60"/>
      <c r="AC1072" s="97"/>
      <c r="AD1072" s="83"/>
    </row>
    <row r="1073" spans="27:30" ht="15" customHeight="1" x14ac:dyDescent="0.25">
      <c r="AA1073" s="82"/>
      <c r="AB1073" s="60"/>
      <c r="AC1073" s="97"/>
      <c r="AD1073" s="83"/>
    </row>
    <row r="1074" spans="27:30" ht="15" customHeight="1" x14ac:dyDescent="0.25">
      <c r="AA1074" s="82"/>
      <c r="AB1074" s="60"/>
      <c r="AC1074" s="97"/>
      <c r="AD1074" s="83"/>
    </row>
    <row r="1075" spans="27:30" ht="15" customHeight="1" x14ac:dyDescent="0.25">
      <c r="AA1075" s="82"/>
      <c r="AB1075" s="60"/>
      <c r="AC1075" s="97"/>
      <c r="AD1075" s="83"/>
    </row>
    <row r="1076" spans="27:30" ht="15" customHeight="1" x14ac:dyDescent="0.25">
      <c r="AA1076" s="82"/>
      <c r="AB1076" s="60"/>
      <c r="AC1076" s="97"/>
      <c r="AD1076" s="83"/>
    </row>
    <row r="1077" spans="27:30" ht="15" customHeight="1" x14ac:dyDescent="0.25">
      <c r="AA1077" s="82"/>
      <c r="AB1077" s="60"/>
      <c r="AC1077" s="97"/>
      <c r="AD1077" s="83"/>
    </row>
    <row r="1078" spans="27:30" ht="15" customHeight="1" x14ac:dyDescent="0.25">
      <c r="AA1078" s="82"/>
      <c r="AB1078" s="60"/>
      <c r="AC1078" s="97"/>
      <c r="AD1078" s="83"/>
    </row>
    <row r="1079" spans="27:30" ht="15" customHeight="1" x14ac:dyDescent="0.25">
      <c r="AA1079" s="82"/>
      <c r="AB1079" s="60"/>
      <c r="AC1079" s="97"/>
      <c r="AD1079" s="83"/>
    </row>
    <row r="1080" spans="27:30" ht="15" customHeight="1" x14ac:dyDescent="0.25">
      <c r="AA1080" s="82"/>
      <c r="AB1080" s="60"/>
      <c r="AC1080" s="97"/>
      <c r="AD1080" s="83"/>
    </row>
    <row r="1081" spans="27:30" ht="15" customHeight="1" x14ac:dyDescent="0.25">
      <c r="AA1081" s="82"/>
      <c r="AB1081" s="60"/>
      <c r="AC1081" s="97"/>
      <c r="AD1081" s="83"/>
    </row>
    <row r="1082" spans="27:30" ht="15" customHeight="1" x14ac:dyDescent="0.25">
      <c r="AA1082" s="82"/>
      <c r="AB1082" s="60"/>
      <c r="AC1082" s="97"/>
      <c r="AD1082" s="83"/>
    </row>
    <row r="1083" spans="27:30" ht="15" customHeight="1" x14ac:dyDescent="0.25">
      <c r="AA1083" s="82"/>
      <c r="AB1083" s="60"/>
      <c r="AC1083" s="97"/>
      <c r="AD1083" s="83"/>
    </row>
    <row r="1084" spans="27:30" ht="15" customHeight="1" x14ac:dyDescent="0.25">
      <c r="AA1084" s="82"/>
      <c r="AB1084" s="60"/>
      <c r="AC1084" s="97"/>
      <c r="AD1084" s="83"/>
    </row>
    <row r="1085" spans="27:30" ht="15" customHeight="1" x14ac:dyDescent="0.25">
      <c r="AA1085" s="82"/>
      <c r="AB1085" s="60"/>
      <c r="AC1085" s="97"/>
      <c r="AD1085" s="83"/>
    </row>
    <row r="1086" spans="27:30" ht="15" customHeight="1" x14ac:dyDescent="0.25">
      <c r="AA1086" s="82"/>
      <c r="AB1086" s="60"/>
      <c r="AC1086" s="97"/>
      <c r="AD1086" s="83"/>
    </row>
    <row r="1087" spans="27:30" ht="15" customHeight="1" x14ac:dyDescent="0.25">
      <c r="AA1087" s="82"/>
      <c r="AB1087" s="60"/>
      <c r="AC1087" s="97"/>
      <c r="AD1087" s="83"/>
    </row>
    <row r="1088" spans="27:30" ht="15" customHeight="1" x14ac:dyDescent="0.25">
      <c r="AA1088" s="82"/>
      <c r="AB1088" s="60"/>
      <c r="AC1088" s="97"/>
      <c r="AD1088" s="83"/>
    </row>
    <row r="1089" spans="27:30" ht="15" customHeight="1" x14ac:dyDescent="0.25">
      <c r="AA1089" s="82"/>
      <c r="AB1089" s="60"/>
      <c r="AC1089" s="97"/>
      <c r="AD1089" s="83"/>
    </row>
    <row r="1090" spans="27:30" ht="15" customHeight="1" x14ac:dyDescent="0.25">
      <c r="AA1090" s="82"/>
      <c r="AB1090" s="60"/>
      <c r="AC1090" s="97"/>
      <c r="AD1090" s="83"/>
    </row>
    <row r="1091" spans="27:30" ht="15" customHeight="1" x14ac:dyDescent="0.25">
      <c r="AA1091" s="82"/>
      <c r="AB1091" s="60"/>
      <c r="AC1091" s="97"/>
      <c r="AD1091" s="83"/>
    </row>
    <row r="1092" spans="27:30" ht="15" customHeight="1" x14ac:dyDescent="0.25">
      <c r="AA1092" s="82"/>
      <c r="AB1092" s="60"/>
      <c r="AC1092" s="97"/>
      <c r="AD1092" s="83"/>
    </row>
    <row r="1093" spans="27:30" ht="15" customHeight="1" x14ac:dyDescent="0.25">
      <c r="AA1093" s="82"/>
      <c r="AB1093" s="60"/>
      <c r="AC1093" s="97"/>
      <c r="AD1093" s="83"/>
    </row>
    <row r="1094" spans="27:30" ht="15" customHeight="1" x14ac:dyDescent="0.25">
      <c r="AA1094" s="82"/>
      <c r="AB1094" s="60"/>
      <c r="AC1094" s="97"/>
      <c r="AD1094" s="83"/>
    </row>
    <row r="1095" spans="27:30" ht="15" customHeight="1" x14ac:dyDescent="0.25">
      <c r="AA1095" s="82"/>
      <c r="AB1095" s="60"/>
      <c r="AC1095" s="97"/>
      <c r="AD1095" s="83"/>
    </row>
    <row r="1096" spans="27:30" ht="15" customHeight="1" x14ac:dyDescent="0.25">
      <c r="AA1096" s="82"/>
      <c r="AB1096" s="60"/>
      <c r="AC1096" s="97"/>
      <c r="AD1096" s="83"/>
    </row>
    <row r="1097" spans="27:30" ht="15" customHeight="1" x14ac:dyDescent="0.25">
      <c r="AA1097" s="82"/>
      <c r="AB1097" s="60"/>
      <c r="AC1097" s="97"/>
      <c r="AD1097" s="83"/>
    </row>
    <row r="1098" spans="27:30" ht="15" customHeight="1" x14ac:dyDescent="0.25">
      <c r="AA1098" s="82"/>
      <c r="AB1098" s="60"/>
      <c r="AC1098" s="97"/>
      <c r="AD1098" s="83"/>
    </row>
    <row r="1099" spans="27:30" ht="15" customHeight="1" x14ac:dyDescent="0.25">
      <c r="AA1099" s="82"/>
      <c r="AB1099" s="60"/>
      <c r="AC1099" s="97"/>
      <c r="AD1099" s="83"/>
    </row>
    <row r="1100" spans="27:30" ht="15" customHeight="1" x14ac:dyDescent="0.25">
      <c r="AA1100" s="82"/>
      <c r="AB1100" s="60"/>
      <c r="AC1100" s="97"/>
      <c r="AD1100" s="83"/>
    </row>
    <row r="1101" spans="27:30" ht="15" customHeight="1" x14ac:dyDescent="0.25">
      <c r="AA1101" s="82"/>
      <c r="AB1101" s="60"/>
      <c r="AC1101" s="97"/>
      <c r="AD1101" s="83"/>
    </row>
    <row r="1102" spans="27:30" ht="15" customHeight="1" x14ac:dyDescent="0.25">
      <c r="AA1102" s="82"/>
      <c r="AB1102" s="60"/>
      <c r="AC1102" s="97"/>
      <c r="AD1102" s="83"/>
    </row>
    <row r="1103" spans="27:30" ht="15" customHeight="1" x14ac:dyDescent="0.25">
      <c r="AA1103" s="82"/>
      <c r="AB1103" s="60"/>
      <c r="AC1103" s="97"/>
      <c r="AD1103" s="83"/>
    </row>
    <row r="1104" spans="27:30" ht="15" customHeight="1" x14ac:dyDescent="0.25">
      <c r="AA1104" s="82"/>
      <c r="AB1104" s="60"/>
      <c r="AC1104" s="97"/>
      <c r="AD1104" s="83"/>
    </row>
    <row r="1105" spans="27:30" ht="15" customHeight="1" x14ac:dyDescent="0.25">
      <c r="AA1105" s="82"/>
      <c r="AB1105" s="60"/>
      <c r="AC1105" s="97"/>
      <c r="AD1105" s="83"/>
    </row>
    <row r="1106" spans="27:30" ht="15" customHeight="1" x14ac:dyDescent="0.25">
      <c r="AA1106" s="82"/>
      <c r="AB1106" s="60"/>
      <c r="AC1106" s="97"/>
      <c r="AD1106" s="83"/>
    </row>
    <row r="1107" spans="27:30" ht="15" customHeight="1" x14ac:dyDescent="0.25">
      <c r="AA1107" s="82"/>
      <c r="AB1107" s="60"/>
      <c r="AC1107" s="97"/>
      <c r="AD1107" s="83"/>
    </row>
    <row r="1108" spans="27:30" ht="15" customHeight="1" x14ac:dyDescent="0.25">
      <c r="AA1108" s="82"/>
      <c r="AB1108" s="60"/>
      <c r="AC1108" s="97"/>
      <c r="AD1108" s="83"/>
    </row>
    <row r="1109" spans="27:30" ht="15" customHeight="1" x14ac:dyDescent="0.25">
      <c r="AA1109" s="82"/>
      <c r="AB1109" s="60"/>
      <c r="AC1109" s="97"/>
      <c r="AD1109" s="83"/>
    </row>
    <row r="1110" spans="27:30" ht="15" customHeight="1" x14ac:dyDescent="0.25">
      <c r="AA1110" s="82"/>
      <c r="AB1110" s="60"/>
      <c r="AC1110" s="97"/>
      <c r="AD1110" s="83"/>
    </row>
    <row r="1111" spans="27:30" ht="15" customHeight="1" x14ac:dyDescent="0.25">
      <c r="AA1111" s="82"/>
      <c r="AB1111" s="60"/>
      <c r="AC1111" s="97"/>
      <c r="AD1111" s="83"/>
    </row>
    <row r="1112" spans="27:30" ht="15" customHeight="1" x14ac:dyDescent="0.25">
      <c r="AA1112" s="82"/>
      <c r="AB1112" s="60"/>
      <c r="AC1112" s="97"/>
      <c r="AD1112" s="83"/>
    </row>
    <row r="1113" spans="27:30" ht="15" customHeight="1" x14ac:dyDescent="0.25">
      <c r="AA1113" s="82"/>
      <c r="AB1113" s="60"/>
      <c r="AC1113" s="97"/>
      <c r="AD1113" s="83"/>
    </row>
    <row r="1114" spans="27:30" ht="15" customHeight="1" x14ac:dyDescent="0.25">
      <c r="AA1114" s="82"/>
      <c r="AB1114" s="60"/>
      <c r="AC1114" s="97"/>
      <c r="AD1114" s="83"/>
    </row>
    <row r="1115" spans="27:30" ht="15" customHeight="1" x14ac:dyDescent="0.25">
      <c r="AA1115" s="82"/>
      <c r="AB1115" s="60"/>
      <c r="AC1115" s="97"/>
      <c r="AD1115" s="83"/>
    </row>
    <row r="1116" spans="27:30" ht="15" customHeight="1" x14ac:dyDescent="0.25">
      <c r="AA1116" s="82"/>
      <c r="AB1116" s="60"/>
      <c r="AC1116" s="97"/>
      <c r="AD1116" s="83"/>
    </row>
    <row r="1117" spans="27:30" ht="15" customHeight="1" x14ac:dyDescent="0.25">
      <c r="AA1117" s="82"/>
      <c r="AB1117" s="60"/>
      <c r="AC1117" s="97"/>
      <c r="AD1117" s="83"/>
    </row>
    <row r="1118" spans="27:30" ht="15" customHeight="1" x14ac:dyDescent="0.25">
      <c r="AA1118" s="82"/>
      <c r="AB1118" s="60"/>
      <c r="AC1118" s="97"/>
      <c r="AD1118" s="83"/>
    </row>
    <row r="1119" spans="27:30" ht="15" customHeight="1" x14ac:dyDescent="0.25">
      <c r="AA1119" s="82"/>
      <c r="AB1119" s="60"/>
      <c r="AC1119" s="97"/>
      <c r="AD1119" s="83"/>
    </row>
    <row r="1120" spans="27:30" ht="15" customHeight="1" x14ac:dyDescent="0.25">
      <c r="AA1120" s="82"/>
      <c r="AB1120" s="60"/>
      <c r="AC1120" s="97"/>
      <c r="AD1120" s="83"/>
    </row>
    <row r="1121" spans="27:30" ht="15" customHeight="1" x14ac:dyDescent="0.25">
      <c r="AA1121" s="82"/>
      <c r="AB1121" s="60"/>
      <c r="AC1121" s="97"/>
      <c r="AD1121" s="83"/>
    </row>
    <row r="1122" spans="27:30" ht="15" customHeight="1" x14ac:dyDescent="0.25">
      <c r="AA1122" s="82"/>
      <c r="AB1122" s="60"/>
      <c r="AC1122" s="97"/>
      <c r="AD1122" s="83"/>
    </row>
    <row r="1123" spans="27:30" ht="15" customHeight="1" x14ac:dyDescent="0.25">
      <c r="AA1123" s="82"/>
      <c r="AB1123" s="60"/>
      <c r="AC1123" s="97"/>
      <c r="AD1123" s="83"/>
    </row>
    <row r="1124" spans="27:30" ht="15" customHeight="1" x14ac:dyDescent="0.25">
      <c r="AA1124" s="82"/>
      <c r="AB1124" s="60"/>
      <c r="AC1124" s="97"/>
      <c r="AD1124" s="83"/>
    </row>
    <row r="1125" spans="27:30" ht="15" customHeight="1" x14ac:dyDescent="0.25">
      <c r="AA1125" s="82"/>
      <c r="AB1125" s="60"/>
      <c r="AC1125" s="97"/>
      <c r="AD1125" s="83"/>
    </row>
    <row r="1126" spans="27:30" ht="15" customHeight="1" x14ac:dyDescent="0.25">
      <c r="AA1126" s="82"/>
      <c r="AB1126" s="60"/>
      <c r="AC1126" s="97"/>
      <c r="AD1126" s="83"/>
    </row>
    <row r="1127" spans="27:30" ht="15" customHeight="1" x14ac:dyDescent="0.25">
      <c r="AA1127" s="82"/>
      <c r="AB1127" s="60"/>
      <c r="AC1127" s="97"/>
      <c r="AD1127" s="83"/>
    </row>
    <row r="1128" spans="27:30" ht="15" customHeight="1" x14ac:dyDescent="0.25">
      <c r="AA1128" s="82"/>
      <c r="AB1128" s="60"/>
      <c r="AC1128" s="97"/>
      <c r="AD1128" s="83"/>
    </row>
    <row r="1129" spans="27:30" ht="15" customHeight="1" x14ac:dyDescent="0.25">
      <c r="AA1129" s="82"/>
      <c r="AB1129" s="60"/>
      <c r="AC1129" s="97"/>
      <c r="AD1129" s="83"/>
    </row>
    <row r="1130" spans="27:30" ht="15" customHeight="1" x14ac:dyDescent="0.25">
      <c r="AA1130" s="82"/>
      <c r="AB1130" s="60"/>
      <c r="AC1130" s="97"/>
      <c r="AD1130" s="83"/>
    </row>
    <row r="1131" spans="27:30" ht="15" customHeight="1" x14ac:dyDescent="0.25">
      <c r="AA1131" s="82"/>
      <c r="AB1131" s="60"/>
      <c r="AC1131" s="97"/>
      <c r="AD1131" s="83"/>
    </row>
    <row r="1132" spans="27:30" ht="15" customHeight="1" x14ac:dyDescent="0.25">
      <c r="AA1132" s="82"/>
      <c r="AB1132" s="60"/>
      <c r="AC1132" s="97"/>
      <c r="AD1132" s="83"/>
    </row>
    <row r="1133" spans="27:30" ht="15" customHeight="1" x14ac:dyDescent="0.25">
      <c r="AA1133" s="82"/>
      <c r="AB1133" s="60"/>
      <c r="AC1133" s="97"/>
      <c r="AD1133" s="83"/>
    </row>
    <row r="1134" spans="27:30" ht="15" customHeight="1" x14ac:dyDescent="0.25">
      <c r="AA1134" s="82"/>
      <c r="AB1134" s="60"/>
      <c r="AC1134" s="97"/>
      <c r="AD1134" s="83"/>
    </row>
    <row r="1135" spans="27:30" ht="15" customHeight="1" x14ac:dyDescent="0.25">
      <c r="AA1135" s="82"/>
      <c r="AB1135" s="60"/>
      <c r="AC1135" s="97"/>
      <c r="AD1135" s="83"/>
    </row>
    <row r="1136" spans="27:30" ht="15" customHeight="1" x14ac:dyDescent="0.25">
      <c r="AA1136" s="82"/>
      <c r="AB1136" s="60"/>
      <c r="AC1136" s="97"/>
      <c r="AD1136" s="83"/>
    </row>
    <row r="1137" spans="27:30" ht="15" customHeight="1" x14ac:dyDescent="0.25">
      <c r="AA1137" s="82"/>
      <c r="AB1137" s="60"/>
      <c r="AC1137" s="97"/>
      <c r="AD1137" s="83"/>
    </row>
    <row r="1138" spans="27:30" ht="15" customHeight="1" x14ac:dyDescent="0.25">
      <c r="AA1138" s="82"/>
      <c r="AB1138" s="60"/>
      <c r="AC1138" s="97"/>
      <c r="AD1138" s="83"/>
    </row>
    <row r="1139" spans="27:30" ht="15" customHeight="1" x14ac:dyDescent="0.25">
      <c r="AA1139" s="82"/>
      <c r="AB1139" s="60"/>
      <c r="AC1139" s="97"/>
      <c r="AD1139" s="83"/>
    </row>
    <row r="1140" spans="27:30" ht="15" customHeight="1" x14ac:dyDescent="0.25">
      <c r="AA1140" s="82"/>
      <c r="AB1140" s="60"/>
      <c r="AC1140" s="97"/>
      <c r="AD1140" s="83"/>
    </row>
    <row r="1141" spans="27:30" ht="15" customHeight="1" x14ac:dyDescent="0.25">
      <c r="AA1141" s="82"/>
      <c r="AB1141" s="60"/>
      <c r="AC1141" s="97"/>
      <c r="AD1141" s="83"/>
    </row>
    <row r="1142" spans="27:30" ht="15" customHeight="1" x14ac:dyDescent="0.25">
      <c r="AA1142" s="82"/>
      <c r="AB1142" s="60"/>
      <c r="AC1142" s="97"/>
      <c r="AD1142" s="83"/>
    </row>
    <row r="1143" spans="27:30" ht="15" customHeight="1" x14ac:dyDescent="0.25">
      <c r="AA1143" s="82"/>
      <c r="AB1143" s="60"/>
      <c r="AC1143" s="97"/>
      <c r="AD1143" s="83"/>
    </row>
    <row r="1144" spans="27:30" ht="15" customHeight="1" x14ac:dyDescent="0.25">
      <c r="AA1144" s="82"/>
      <c r="AB1144" s="60"/>
      <c r="AC1144" s="97"/>
      <c r="AD1144" s="83"/>
    </row>
    <row r="1145" spans="27:30" ht="15" customHeight="1" x14ac:dyDescent="0.25">
      <c r="AA1145" s="82"/>
      <c r="AB1145" s="60"/>
      <c r="AC1145" s="97"/>
      <c r="AD1145" s="83"/>
    </row>
    <row r="1146" spans="27:30" ht="15" customHeight="1" x14ac:dyDescent="0.25">
      <c r="AA1146" s="82"/>
      <c r="AB1146" s="60"/>
      <c r="AC1146" s="97"/>
      <c r="AD1146" s="83"/>
    </row>
    <row r="1147" spans="27:30" ht="15" customHeight="1" x14ac:dyDescent="0.25">
      <c r="AA1147" s="82"/>
      <c r="AB1147" s="60"/>
      <c r="AC1147" s="97"/>
      <c r="AD1147" s="83"/>
    </row>
    <row r="1148" spans="27:30" ht="15" customHeight="1" x14ac:dyDescent="0.25">
      <c r="AA1148" s="82"/>
      <c r="AB1148" s="60"/>
      <c r="AC1148" s="97"/>
      <c r="AD1148" s="83"/>
    </row>
    <row r="1149" spans="27:30" ht="15" customHeight="1" x14ac:dyDescent="0.25">
      <c r="AA1149" s="82"/>
      <c r="AB1149" s="60"/>
      <c r="AC1149" s="97"/>
      <c r="AD1149" s="83"/>
    </row>
    <row r="1150" spans="27:30" ht="15" customHeight="1" x14ac:dyDescent="0.25">
      <c r="AA1150" s="82"/>
      <c r="AB1150" s="60"/>
      <c r="AC1150" s="97"/>
      <c r="AD1150" s="83"/>
    </row>
    <row r="1151" spans="27:30" ht="15" customHeight="1" x14ac:dyDescent="0.25">
      <c r="AA1151" s="82"/>
      <c r="AB1151" s="60"/>
      <c r="AC1151" s="97"/>
      <c r="AD1151" s="83"/>
    </row>
    <row r="1152" spans="27:30" ht="15" customHeight="1" x14ac:dyDescent="0.25">
      <c r="AA1152" s="82"/>
      <c r="AB1152" s="60"/>
      <c r="AC1152" s="97"/>
      <c r="AD1152" s="83"/>
    </row>
    <row r="1153" spans="27:30" ht="15" customHeight="1" x14ac:dyDescent="0.25">
      <c r="AA1153" s="82"/>
      <c r="AB1153" s="60"/>
      <c r="AC1153" s="97"/>
      <c r="AD1153" s="83"/>
    </row>
    <row r="1154" spans="27:30" ht="15" customHeight="1" x14ac:dyDescent="0.25">
      <c r="AA1154" s="82"/>
      <c r="AB1154" s="60"/>
      <c r="AC1154" s="97"/>
      <c r="AD1154" s="83"/>
    </row>
    <row r="1155" spans="27:30" ht="15" customHeight="1" x14ac:dyDescent="0.25">
      <c r="AA1155" s="82"/>
      <c r="AB1155" s="60"/>
      <c r="AC1155" s="97"/>
      <c r="AD1155" s="83"/>
    </row>
    <row r="1156" spans="27:30" ht="15" customHeight="1" x14ac:dyDescent="0.25">
      <c r="AA1156" s="82"/>
      <c r="AB1156" s="60"/>
      <c r="AC1156" s="97"/>
      <c r="AD1156" s="83"/>
    </row>
    <row r="1157" spans="27:30" ht="15" customHeight="1" x14ac:dyDescent="0.25">
      <c r="AA1157" s="82"/>
      <c r="AB1157" s="60"/>
      <c r="AC1157" s="97"/>
      <c r="AD1157" s="83"/>
    </row>
    <row r="1158" spans="27:30" ht="15" customHeight="1" x14ac:dyDescent="0.25">
      <c r="AA1158" s="82"/>
      <c r="AB1158" s="60"/>
      <c r="AC1158" s="97"/>
      <c r="AD1158" s="83"/>
    </row>
    <row r="1159" spans="27:30" ht="15" customHeight="1" x14ac:dyDescent="0.25">
      <c r="AA1159" s="82"/>
      <c r="AB1159" s="60"/>
      <c r="AC1159" s="97"/>
      <c r="AD1159" s="83"/>
    </row>
    <row r="1160" spans="27:30" ht="15" customHeight="1" x14ac:dyDescent="0.25">
      <c r="AA1160" s="82"/>
      <c r="AB1160" s="60"/>
      <c r="AC1160" s="97"/>
      <c r="AD1160" s="83"/>
    </row>
    <row r="1161" spans="27:30" ht="15" customHeight="1" x14ac:dyDescent="0.25">
      <c r="AA1161" s="82"/>
      <c r="AB1161" s="60"/>
      <c r="AC1161" s="97"/>
      <c r="AD1161" s="83"/>
    </row>
    <row r="1162" spans="27:30" ht="15" customHeight="1" x14ac:dyDescent="0.25">
      <c r="AA1162" s="82"/>
      <c r="AB1162" s="60"/>
      <c r="AC1162" s="97"/>
      <c r="AD1162" s="83"/>
    </row>
    <row r="1163" spans="27:30" ht="15" customHeight="1" x14ac:dyDescent="0.25">
      <c r="AA1163" s="82"/>
      <c r="AB1163" s="60"/>
      <c r="AC1163" s="97"/>
      <c r="AD1163" s="83"/>
    </row>
    <row r="1164" spans="27:30" ht="15" customHeight="1" x14ac:dyDescent="0.25">
      <c r="AA1164" s="82"/>
      <c r="AB1164" s="60"/>
      <c r="AC1164" s="97"/>
      <c r="AD1164" s="83"/>
    </row>
    <row r="1165" spans="27:30" ht="15" customHeight="1" x14ac:dyDescent="0.25">
      <c r="AA1165" s="82"/>
      <c r="AB1165" s="60"/>
      <c r="AC1165" s="97"/>
      <c r="AD1165" s="83"/>
    </row>
    <row r="1166" spans="27:30" ht="15" customHeight="1" x14ac:dyDescent="0.25">
      <c r="AA1166" s="82"/>
      <c r="AB1166" s="60"/>
      <c r="AC1166" s="97"/>
      <c r="AD1166" s="83"/>
    </row>
    <row r="1167" spans="27:30" ht="15" customHeight="1" x14ac:dyDescent="0.25">
      <c r="AA1167" s="82"/>
      <c r="AB1167" s="60"/>
      <c r="AC1167" s="97"/>
      <c r="AD1167" s="83"/>
    </row>
    <row r="1168" spans="27:30" ht="15" customHeight="1" x14ac:dyDescent="0.25">
      <c r="AA1168" s="82"/>
      <c r="AB1168" s="60"/>
      <c r="AC1168" s="97"/>
      <c r="AD1168" s="83"/>
    </row>
    <row r="1169" spans="27:30" ht="15" customHeight="1" x14ac:dyDescent="0.25">
      <c r="AA1169" s="82"/>
      <c r="AB1169" s="60"/>
      <c r="AC1169" s="97"/>
      <c r="AD1169" s="83"/>
    </row>
    <row r="1170" spans="27:30" ht="15" customHeight="1" x14ac:dyDescent="0.25">
      <c r="AA1170" s="82"/>
      <c r="AB1170" s="60"/>
      <c r="AC1170" s="97"/>
      <c r="AD1170" s="83"/>
    </row>
    <row r="1171" spans="27:30" ht="15" customHeight="1" x14ac:dyDescent="0.25">
      <c r="AA1171" s="82"/>
      <c r="AB1171" s="60"/>
      <c r="AC1171" s="97"/>
      <c r="AD1171" s="83"/>
    </row>
    <row r="1172" spans="27:30" ht="15" customHeight="1" x14ac:dyDescent="0.25">
      <c r="AA1172" s="82"/>
      <c r="AB1172" s="60"/>
      <c r="AC1172" s="97"/>
      <c r="AD1172" s="83"/>
    </row>
    <row r="1173" spans="27:30" ht="15" customHeight="1" x14ac:dyDescent="0.25">
      <c r="AA1173" s="82"/>
      <c r="AB1173" s="60"/>
      <c r="AC1173" s="97"/>
      <c r="AD1173" s="83"/>
    </row>
    <row r="1174" spans="27:30" ht="15" customHeight="1" x14ac:dyDescent="0.25">
      <c r="AA1174" s="82"/>
      <c r="AB1174" s="60"/>
      <c r="AC1174" s="97"/>
      <c r="AD1174" s="83"/>
    </row>
    <row r="1175" spans="27:30" ht="15" customHeight="1" x14ac:dyDescent="0.25">
      <c r="AA1175" s="82"/>
      <c r="AB1175" s="60"/>
      <c r="AC1175" s="97"/>
      <c r="AD1175" s="83"/>
    </row>
    <row r="1176" spans="27:30" ht="15" customHeight="1" x14ac:dyDescent="0.25">
      <c r="AA1176" s="82"/>
      <c r="AB1176" s="60"/>
      <c r="AC1176" s="97"/>
      <c r="AD1176" s="83"/>
    </row>
    <row r="1177" spans="27:30" ht="15" customHeight="1" x14ac:dyDescent="0.25">
      <c r="AA1177" s="82"/>
      <c r="AB1177" s="60"/>
      <c r="AC1177" s="97"/>
      <c r="AD1177" s="83"/>
    </row>
    <row r="1178" spans="27:30" ht="15" customHeight="1" x14ac:dyDescent="0.25">
      <c r="AA1178" s="82"/>
      <c r="AB1178" s="60"/>
      <c r="AC1178" s="97"/>
      <c r="AD1178" s="83"/>
    </row>
    <row r="1179" spans="27:30" ht="15" customHeight="1" x14ac:dyDescent="0.25">
      <c r="AA1179" s="82"/>
      <c r="AB1179" s="60"/>
      <c r="AC1179" s="97"/>
      <c r="AD1179" s="83"/>
    </row>
    <row r="1180" spans="27:30" ht="15" customHeight="1" x14ac:dyDescent="0.25">
      <c r="AA1180" s="82"/>
      <c r="AB1180" s="60"/>
      <c r="AC1180" s="97"/>
      <c r="AD1180" s="83"/>
    </row>
    <row r="1181" spans="27:30" ht="15" customHeight="1" x14ac:dyDescent="0.25">
      <c r="AA1181" s="82"/>
      <c r="AB1181" s="60"/>
      <c r="AC1181" s="97"/>
      <c r="AD1181" s="83"/>
    </row>
    <row r="1182" spans="27:30" ht="15" customHeight="1" x14ac:dyDescent="0.25">
      <c r="AA1182" s="82"/>
      <c r="AB1182" s="60"/>
      <c r="AC1182" s="97"/>
      <c r="AD1182" s="83"/>
    </row>
    <row r="1183" spans="27:30" ht="15" customHeight="1" x14ac:dyDescent="0.25">
      <c r="AA1183" s="82"/>
      <c r="AB1183" s="60"/>
      <c r="AC1183" s="97"/>
      <c r="AD1183" s="83"/>
    </row>
    <row r="1184" spans="27:30" ht="15" customHeight="1" x14ac:dyDescent="0.25">
      <c r="AA1184" s="82"/>
      <c r="AB1184" s="60"/>
      <c r="AC1184" s="97"/>
      <c r="AD1184" s="83"/>
    </row>
    <row r="1185" spans="27:30" ht="15" customHeight="1" x14ac:dyDescent="0.25">
      <c r="AA1185" s="82"/>
      <c r="AB1185" s="60"/>
      <c r="AC1185" s="97"/>
      <c r="AD1185" s="83"/>
    </row>
    <row r="1186" spans="27:30" ht="15" customHeight="1" x14ac:dyDescent="0.25">
      <c r="AA1186" s="82"/>
      <c r="AB1186" s="60"/>
      <c r="AC1186" s="97"/>
      <c r="AD1186" s="83"/>
    </row>
    <row r="1187" spans="27:30" ht="15" customHeight="1" x14ac:dyDescent="0.25">
      <c r="AA1187" s="82"/>
      <c r="AB1187" s="60"/>
      <c r="AC1187" s="97"/>
      <c r="AD1187" s="83"/>
    </row>
    <row r="1188" spans="27:30" ht="15" customHeight="1" x14ac:dyDescent="0.25">
      <c r="AA1188" s="82"/>
      <c r="AB1188" s="60"/>
      <c r="AC1188" s="97"/>
      <c r="AD1188" s="83"/>
    </row>
    <row r="1189" spans="27:30" ht="15" customHeight="1" x14ac:dyDescent="0.25">
      <c r="AA1189" s="82"/>
      <c r="AB1189" s="60"/>
      <c r="AC1189" s="97"/>
      <c r="AD1189" s="83"/>
    </row>
    <row r="1190" spans="27:30" ht="15" customHeight="1" x14ac:dyDescent="0.25">
      <c r="AA1190" s="82"/>
      <c r="AB1190" s="60"/>
      <c r="AC1190" s="97"/>
      <c r="AD1190" s="83"/>
    </row>
    <row r="1191" spans="27:30" ht="15" customHeight="1" x14ac:dyDescent="0.25">
      <c r="AA1191" s="82"/>
      <c r="AB1191" s="60"/>
      <c r="AC1191" s="97"/>
      <c r="AD1191" s="83"/>
    </row>
    <row r="1192" spans="27:30" ht="15" customHeight="1" x14ac:dyDescent="0.25">
      <c r="AA1192" s="82"/>
      <c r="AB1192" s="60"/>
      <c r="AC1192" s="97"/>
      <c r="AD1192" s="83"/>
    </row>
    <row r="1193" spans="27:30" ht="15" customHeight="1" x14ac:dyDescent="0.25">
      <c r="AA1193" s="82"/>
      <c r="AB1193" s="60"/>
      <c r="AC1193" s="97"/>
      <c r="AD1193" s="83"/>
    </row>
    <row r="1194" spans="27:30" ht="15" customHeight="1" x14ac:dyDescent="0.25">
      <c r="AA1194" s="82"/>
      <c r="AB1194" s="60"/>
      <c r="AC1194" s="97"/>
      <c r="AD1194" s="83"/>
    </row>
    <row r="1195" spans="27:30" ht="15" customHeight="1" x14ac:dyDescent="0.25">
      <c r="AA1195" s="82"/>
      <c r="AB1195" s="60"/>
      <c r="AC1195" s="97"/>
      <c r="AD1195" s="83"/>
    </row>
    <row r="1196" spans="27:30" ht="15" customHeight="1" x14ac:dyDescent="0.25">
      <c r="AA1196" s="82"/>
      <c r="AB1196" s="60"/>
      <c r="AC1196" s="97"/>
      <c r="AD1196" s="83"/>
    </row>
    <row r="1197" spans="27:30" ht="15" customHeight="1" x14ac:dyDescent="0.25">
      <c r="AA1197" s="82"/>
      <c r="AB1197" s="60"/>
      <c r="AC1197" s="97"/>
      <c r="AD1197" s="83"/>
    </row>
    <row r="1198" spans="27:30" ht="15" customHeight="1" x14ac:dyDescent="0.25">
      <c r="AA1198" s="82"/>
      <c r="AB1198" s="60"/>
      <c r="AC1198" s="97"/>
      <c r="AD1198" s="83"/>
    </row>
    <row r="1199" spans="27:30" ht="15" customHeight="1" x14ac:dyDescent="0.25">
      <c r="AA1199" s="82"/>
      <c r="AB1199" s="60"/>
      <c r="AC1199" s="97"/>
      <c r="AD1199" s="83"/>
    </row>
    <row r="1200" spans="27:30" ht="15" customHeight="1" x14ac:dyDescent="0.25">
      <c r="AA1200" s="82"/>
      <c r="AB1200" s="60"/>
      <c r="AC1200" s="97"/>
      <c r="AD1200" s="83"/>
    </row>
    <row r="1201" spans="27:30" ht="15" customHeight="1" x14ac:dyDescent="0.25">
      <c r="AA1201" s="82"/>
      <c r="AB1201" s="60"/>
      <c r="AC1201" s="97"/>
      <c r="AD1201" s="83"/>
    </row>
    <row r="1202" spans="27:30" ht="15" customHeight="1" x14ac:dyDescent="0.25">
      <c r="AA1202" s="82"/>
      <c r="AB1202" s="60"/>
      <c r="AC1202" s="97"/>
      <c r="AD1202" s="83"/>
    </row>
    <row r="1203" spans="27:30" ht="15" customHeight="1" x14ac:dyDescent="0.25">
      <c r="AA1203" s="82"/>
      <c r="AB1203" s="60"/>
      <c r="AC1203" s="97"/>
      <c r="AD1203" s="83"/>
    </row>
    <row r="1204" spans="27:30" ht="15" customHeight="1" x14ac:dyDescent="0.25">
      <c r="AA1204" s="82"/>
      <c r="AB1204" s="60"/>
      <c r="AC1204" s="97"/>
      <c r="AD1204" s="83"/>
    </row>
    <row r="1205" spans="27:30" ht="15" customHeight="1" x14ac:dyDescent="0.25">
      <c r="AA1205" s="82"/>
      <c r="AB1205" s="60"/>
      <c r="AC1205" s="97"/>
      <c r="AD1205" s="83"/>
    </row>
    <row r="1206" spans="27:30" ht="15" customHeight="1" x14ac:dyDescent="0.25">
      <c r="AA1206" s="82"/>
      <c r="AB1206" s="60"/>
      <c r="AC1206" s="97"/>
      <c r="AD1206" s="83"/>
    </row>
    <row r="1207" spans="27:30" ht="15" customHeight="1" x14ac:dyDescent="0.25">
      <c r="AA1207" s="82"/>
      <c r="AB1207" s="60"/>
      <c r="AC1207" s="97"/>
      <c r="AD1207" s="83"/>
    </row>
    <row r="1208" spans="27:30" ht="15" customHeight="1" x14ac:dyDescent="0.25">
      <c r="AA1208" s="82"/>
      <c r="AB1208" s="60"/>
      <c r="AC1208" s="97"/>
      <c r="AD1208" s="83"/>
    </row>
    <row r="1209" spans="27:30" ht="15" customHeight="1" x14ac:dyDescent="0.25">
      <c r="AA1209" s="82"/>
      <c r="AB1209" s="60"/>
      <c r="AC1209" s="97"/>
      <c r="AD1209" s="83"/>
    </row>
    <row r="1210" spans="27:30" ht="15" customHeight="1" x14ac:dyDescent="0.25">
      <c r="AA1210" s="82"/>
      <c r="AB1210" s="60"/>
      <c r="AC1210" s="97"/>
      <c r="AD1210" s="83"/>
    </row>
    <row r="1211" spans="27:30" ht="15" customHeight="1" x14ac:dyDescent="0.25">
      <c r="AA1211" s="82"/>
      <c r="AB1211" s="60"/>
      <c r="AC1211" s="97"/>
      <c r="AD1211" s="83"/>
    </row>
    <row r="1212" spans="27:30" ht="15" customHeight="1" x14ac:dyDescent="0.25">
      <c r="AA1212" s="82"/>
      <c r="AB1212" s="60"/>
      <c r="AC1212" s="97"/>
      <c r="AD1212" s="83"/>
    </row>
    <row r="1213" spans="27:30" ht="15" customHeight="1" x14ac:dyDescent="0.25">
      <c r="AA1213" s="82"/>
      <c r="AB1213" s="60"/>
      <c r="AC1213" s="97"/>
      <c r="AD1213" s="83"/>
    </row>
    <row r="1214" spans="27:30" ht="15" customHeight="1" x14ac:dyDescent="0.25">
      <c r="AA1214" s="82"/>
      <c r="AB1214" s="60"/>
      <c r="AC1214" s="97"/>
      <c r="AD1214" s="83"/>
    </row>
    <row r="1215" spans="27:30" ht="15" customHeight="1" x14ac:dyDescent="0.25">
      <c r="AA1215" s="82"/>
      <c r="AB1215" s="60"/>
      <c r="AC1215" s="97"/>
      <c r="AD1215" s="83"/>
    </row>
    <row r="1216" spans="27:30" ht="15" customHeight="1" x14ac:dyDescent="0.25">
      <c r="AA1216" s="82"/>
      <c r="AB1216" s="60"/>
      <c r="AC1216" s="97"/>
      <c r="AD1216" s="83"/>
    </row>
    <row r="1217" spans="27:30" ht="15" customHeight="1" x14ac:dyDescent="0.25">
      <c r="AA1217" s="82"/>
      <c r="AB1217" s="60"/>
      <c r="AC1217" s="97"/>
      <c r="AD1217" s="83"/>
    </row>
    <row r="1218" spans="27:30" ht="15" customHeight="1" x14ac:dyDescent="0.25">
      <c r="AA1218" s="82"/>
      <c r="AB1218" s="60"/>
      <c r="AC1218" s="97"/>
      <c r="AD1218" s="83"/>
    </row>
    <row r="1219" spans="27:30" ht="15" customHeight="1" x14ac:dyDescent="0.25">
      <c r="AA1219" s="82"/>
      <c r="AB1219" s="60"/>
      <c r="AC1219" s="97"/>
      <c r="AD1219" s="83"/>
    </row>
    <row r="1220" spans="27:30" ht="15" customHeight="1" x14ac:dyDescent="0.25">
      <c r="AA1220" s="82"/>
      <c r="AB1220" s="60"/>
      <c r="AC1220" s="97"/>
      <c r="AD1220" s="83"/>
    </row>
    <row r="1221" spans="27:30" ht="15" customHeight="1" x14ac:dyDescent="0.25">
      <c r="AA1221" s="82"/>
      <c r="AB1221" s="60"/>
      <c r="AC1221" s="97"/>
      <c r="AD1221" s="83"/>
    </row>
    <row r="1222" spans="27:30" ht="15" customHeight="1" x14ac:dyDescent="0.25">
      <c r="AA1222" s="82"/>
      <c r="AB1222" s="60"/>
      <c r="AC1222" s="97"/>
      <c r="AD1222" s="83"/>
    </row>
    <row r="1223" spans="27:30" ht="15" customHeight="1" x14ac:dyDescent="0.25">
      <c r="AA1223" s="82"/>
      <c r="AB1223" s="60"/>
      <c r="AC1223" s="97"/>
      <c r="AD1223" s="83"/>
    </row>
    <row r="1224" spans="27:30" ht="15" customHeight="1" x14ac:dyDescent="0.25">
      <c r="AA1224" s="82"/>
      <c r="AB1224" s="60"/>
      <c r="AC1224" s="97"/>
      <c r="AD1224" s="83"/>
    </row>
    <row r="1225" spans="27:30" ht="15" customHeight="1" x14ac:dyDescent="0.25">
      <c r="AA1225" s="82"/>
      <c r="AB1225" s="60"/>
      <c r="AC1225" s="97"/>
      <c r="AD1225" s="83"/>
    </row>
    <row r="1226" spans="27:30" ht="15" customHeight="1" x14ac:dyDescent="0.25">
      <c r="AA1226" s="82"/>
      <c r="AB1226" s="60"/>
      <c r="AC1226" s="97"/>
      <c r="AD1226" s="83"/>
    </row>
    <row r="1227" spans="27:30" ht="15" customHeight="1" x14ac:dyDescent="0.25">
      <c r="AA1227" s="82"/>
      <c r="AB1227" s="60"/>
      <c r="AC1227" s="97"/>
      <c r="AD1227" s="83"/>
    </row>
    <row r="1228" spans="27:30" ht="15" customHeight="1" x14ac:dyDescent="0.25">
      <c r="AA1228" s="82"/>
      <c r="AB1228" s="60"/>
      <c r="AC1228" s="97"/>
      <c r="AD1228" s="83"/>
    </row>
    <row r="1229" spans="27:30" ht="15" customHeight="1" x14ac:dyDescent="0.25">
      <c r="AA1229" s="82"/>
      <c r="AB1229" s="60"/>
      <c r="AC1229" s="97"/>
      <c r="AD1229" s="83"/>
    </row>
    <row r="1230" spans="27:30" ht="15" customHeight="1" x14ac:dyDescent="0.25">
      <c r="AA1230" s="82"/>
      <c r="AB1230" s="60"/>
      <c r="AC1230" s="97"/>
      <c r="AD1230" s="83"/>
    </row>
    <row r="1231" spans="27:30" ht="15" customHeight="1" x14ac:dyDescent="0.25">
      <c r="AA1231" s="82"/>
      <c r="AB1231" s="60"/>
      <c r="AC1231" s="97"/>
      <c r="AD1231" s="83"/>
    </row>
    <row r="1232" spans="27:30" ht="15" customHeight="1" x14ac:dyDescent="0.25">
      <c r="AA1232" s="82"/>
      <c r="AB1232" s="60"/>
      <c r="AC1232" s="97"/>
      <c r="AD1232" s="83"/>
    </row>
    <row r="1233" spans="27:30" ht="15" customHeight="1" x14ac:dyDescent="0.25">
      <c r="AA1233" s="82"/>
      <c r="AB1233" s="60"/>
      <c r="AC1233" s="97"/>
      <c r="AD1233" s="83"/>
    </row>
    <row r="1234" spans="27:30" ht="15" customHeight="1" x14ac:dyDescent="0.25">
      <c r="AA1234" s="82"/>
      <c r="AB1234" s="60"/>
      <c r="AC1234" s="97"/>
      <c r="AD1234" s="83"/>
    </row>
    <row r="1235" spans="27:30" ht="15" customHeight="1" x14ac:dyDescent="0.25">
      <c r="AA1235" s="82"/>
      <c r="AB1235" s="60"/>
      <c r="AC1235" s="97"/>
      <c r="AD1235" s="83"/>
    </row>
    <row r="1236" spans="27:30" ht="15" customHeight="1" x14ac:dyDescent="0.25">
      <c r="AA1236" s="82"/>
      <c r="AB1236" s="60"/>
      <c r="AC1236" s="97"/>
      <c r="AD1236" s="83"/>
    </row>
    <row r="1237" spans="27:30" ht="15" customHeight="1" x14ac:dyDescent="0.25">
      <c r="AA1237" s="82"/>
      <c r="AB1237" s="60"/>
      <c r="AC1237" s="97"/>
      <c r="AD1237" s="83"/>
    </row>
    <row r="1238" spans="27:30" ht="15" customHeight="1" x14ac:dyDescent="0.25">
      <c r="AA1238" s="82"/>
      <c r="AB1238" s="60"/>
      <c r="AC1238" s="97"/>
      <c r="AD1238" s="83"/>
    </row>
    <row r="1239" spans="27:30" ht="15" customHeight="1" x14ac:dyDescent="0.25">
      <c r="AA1239" s="82"/>
      <c r="AB1239" s="60"/>
      <c r="AC1239" s="97"/>
      <c r="AD1239" s="83"/>
    </row>
    <row r="1240" spans="27:30" ht="15" customHeight="1" x14ac:dyDescent="0.25">
      <c r="AA1240" s="82"/>
      <c r="AB1240" s="60"/>
      <c r="AC1240" s="97"/>
      <c r="AD1240" s="83"/>
    </row>
    <row r="1241" spans="27:30" ht="15" customHeight="1" x14ac:dyDescent="0.25">
      <c r="AA1241" s="82"/>
      <c r="AB1241" s="60"/>
      <c r="AC1241" s="97"/>
      <c r="AD1241" s="83"/>
    </row>
    <row r="1242" spans="27:30" ht="15" customHeight="1" x14ac:dyDescent="0.25">
      <c r="AA1242" s="82"/>
      <c r="AB1242" s="60"/>
      <c r="AC1242" s="97"/>
      <c r="AD1242" s="83"/>
    </row>
    <row r="1243" spans="27:30" ht="15" customHeight="1" x14ac:dyDescent="0.25">
      <c r="AA1243" s="82"/>
      <c r="AB1243" s="60"/>
      <c r="AC1243" s="97"/>
      <c r="AD1243" s="83"/>
    </row>
    <row r="1244" spans="27:30" ht="15" customHeight="1" x14ac:dyDescent="0.25">
      <c r="AA1244" s="82"/>
      <c r="AB1244" s="60"/>
      <c r="AC1244" s="97"/>
      <c r="AD1244" s="83"/>
    </row>
    <row r="1245" spans="27:30" ht="15" customHeight="1" x14ac:dyDescent="0.25">
      <c r="AA1245" s="82"/>
      <c r="AB1245" s="60"/>
      <c r="AC1245" s="97"/>
      <c r="AD1245" s="83"/>
    </row>
    <row r="1246" spans="27:30" ht="15" customHeight="1" x14ac:dyDescent="0.25">
      <c r="AA1246" s="82"/>
      <c r="AB1246" s="60"/>
      <c r="AC1246" s="97"/>
      <c r="AD1246" s="83"/>
    </row>
    <row r="1247" spans="27:30" ht="15" customHeight="1" x14ac:dyDescent="0.25">
      <c r="AA1247" s="82"/>
      <c r="AB1247" s="60"/>
      <c r="AC1247" s="97"/>
      <c r="AD1247" s="83"/>
    </row>
    <row r="1248" spans="27:30" ht="15" customHeight="1" x14ac:dyDescent="0.25">
      <c r="AA1248" s="82"/>
      <c r="AB1248" s="60"/>
      <c r="AC1248" s="97"/>
      <c r="AD1248" s="83"/>
    </row>
    <row r="1249" spans="27:30" ht="15" customHeight="1" x14ac:dyDescent="0.25">
      <c r="AA1249" s="82"/>
      <c r="AB1249" s="60"/>
      <c r="AC1249" s="97"/>
      <c r="AD1249" s="83"/>
    </row>
    <row r="1250" spans="27:30" ht="15" customHeight="1" x14ac:dyDescent="0.25">
      <c r="AA1250" s="82"/>
      <c r="AB1250" s="60"/>
      <c r="AC1250" s="97"/>
      <c r="AD1250" s="83"/>
    </row>
    <row r="1251" spans="27:30" ht="15" customHeight="1" x14ac:dyDescent="0.25">
      <c r="AA1251" s="82"/>
      <c r="AB1251" s="60"/>
      <c r="AC1251" s="97"/>
      <c r="AD1251" s="83"/>
    </row>
    <row r="1252" spans="27:30" ht="15" customHeight="1" x14ac:dyDescent="0.25">
      <c r="AA1252" s="82"/>
      <c r="AB1252" s="60"/>
      <c r="AC1252" s="97"/>
      <c r="AD1252" s="83"/>
    </row>
    <row r="1253" spans="27:30" ht="15" customHeight="1" x14ac:dyDescent="0.25">
      <c r="AA1253" s="82"/>
      <c r="AB1253" s="60"/>
      <c r="AC1253" s="97"/>
      <c r="AD1253" s="83"/>
    </row>
    <row r="1254" spans="27:30" ht="15" customHeight="1" x14ac:dyDescent="0.25">
      <c r="AA1254" s="82"/>
      <c r="AB1254" s="60"/>
      <c r="AC1254" s="97"/>
      <c r="AD1254" s="83"/>
    </row>
    <row r="1255" spans="27:30" ht="15" customHeight="1" x14ac:dyDescent="0.25">
      <c r="AA1255" s="82"/>
      <c r="AB1255" s="60"/>
      <c r="AC1255" s="97"/>
      <c r="AD1255" s="83"/>
    </row>
    <row r="1256" spans="27:30" ht="15" customHeight="1" x14ac:dyDescent="0.25">
      <c r="AA1256" s="82"/>
      <c r="AB1256" s="60"/>
      <c r="AC1256" s="97"/>
      <c r="AD1256" s="83"/>
    </row>
    <row r="1257" spans="27:30" ht="15" customHeight="1" x14ac:dyDescent="0.25">
      <c r="AA1257" s="82"/>
      <c r="AB1257" s="60"/>
      <c r="AC1257" s="97"/>
      <c r="AD1257" s="83"/>
    </row>
    <row r="1258" spans="27:30" ht="15" customHeight="1" x14ac:dyDescent="0.25">
      <c r="AA1258" s="82"/>
      <c r="AB1258" s="60"/>
      <c r="AC1258" s="97"/>
      <c r="AD1258" s="83"/>
    </row>
    <row r="1259" spans="27:30" ht="15" customHeight="1" x14ac:dyDescent="0.25">
      <c r="AA1259" s="82"/>
      <c r="AB1259" s="60"/>
      <c r="AC1259" s="97"/>
      <c r="AD1259" s="83"/>
    </row>
    <row r="1260" spans="27:30" ht="15" customHeight="1" x14ac:dyDescent="0.25">
      <c r="AA1260" s="82"/>
      <c r="AB1260" s="60"/>
      <c r="AC1260" s="97"/>
      <c r="AD1260" s="83"/>
    </row>
    <row r="1261" spans="27:30" ht="15" customHeight="1" x14ac:dyDescent="0.25">
      <c r="AA1261" s="82"/>
      <c r="AB1261" s="60"/>
      <c r="AC1261" s="97"/>
      <c r="AD1261" s="83"/>
    </row>
    <row r="1262" spans="27:30" ht="15" customHeight="1" x14ac:dyDescent="0.25">
      <c r="AA1262" s="82"/>
      <c r="AB1262" s="60"/>
      <c r="AC1262" s="97"/>
      <c r="AD1262" s="83"/>
    </row>
    <row r="1263" spans="27:30" ht="15" customHeight="1" x14ac:dyDescent="0.25">
      <c r="AA1263" s="82"/>
      <c r="AB1263" s="60"/>
      <c r="AC1263" s="97"/>
      <c r="AD1263" s="83"/>
    </row>
    <row r="1264" spans="27:30" ht="15" customHeight="1" x14ac:dyDescent="0.25">
      <c r="AA1264" s="82"/>
      <c r="AB1264" s="60"/>
      <c r="AC1264" s="97"/>
      <c r="AD1264" s="83"/>
    </row>
    <row r="1265" spans="27:30" ht="15" customHeight="1" x14ac:dyDescent="0.25">
      <c r="AA1265" s="82"/>
      <c r="AB1265" s="60"/>
      <c r="AC1265" s="97"/>
      <c r="AD1265" s="83"/>
    </row>
    <row r="1266" spans="27:30" ht="15" customHeight="1" x14ac:dyDescent="0.25">
      <c r="AA1266" s="82"/>
      <c r="AB1266" s="60"/>
      <c r="AC1266" s="97"/>
      <c r="AD1266" s="83"/>
    </row>
    <row r="1267" spans="27:30" ht="15" customHeight="1" x14ac:dyDescent="0.25">
      <c r="AA1267" s="82"/>
      <c r="AB1267" s="60"/>
      <c r="AC1267" s="97"/>
      <c r="AD1267" s="83"/>
    </row>
    <row r="1268" spans="27:30" ht="15" customHeight="1" x14ac:dyDescent="0.25">
      <c r="AA1268" s="82"/>
      <c r="AB1268" s="60"/>
      <c r="AC1268" s="97"/>
      <c r="AD1268" s="83"/>
    </row>
    <row r="1269" spans="27:30" ht="15" customHeight="1" x14ac:dyDescent="0.25">
      <c r="AA1269" s="82"/>
      <c r="AB1269" s="60"/>
      <c r="AC1269" s="97"/>
      <c r="AD1269" s="83"/>
    </row>
    <row r="1270" spans="27:30" ht="15" customHeight="1" x14ac:dyDescent="0.25">
      <c r="AA1270" s="82"/>
      <c r="AB1270" s="60"/>
      <c r="AC1270" s="97"/>
      <c r="AD1270" s="83"/>
    </row>
    <row r="1271" spans="27:30" ht="15" customHeight="1" x14ac:dyDescent="0.25">
      <c r="AA1271" s="82"/>
      <c r="AB1271" s="60"/>
      <c r="AC1271" s="97"/>
      <c r="AD1271" s="83"/>
    </row>
    <row r="1272" spans="27:30" ht="15" customHeight="1" x14ac:dyDescent="0.25">
      <c r="AA1272" s="82"/>
      <c r="AB1272" s="60"/>
      <c r="AC1272" s="97"/>
      <c r="AD1272" s="83"/>
    </row>
    <row r="1273" spans="27:30" ht="15" customHeight="1" x14ac:dyDescent="0.25">
      <c r="AA1273" s="82"/>
      <c r="AB1273" s="60"/>
      <c r="AC1273" s="97"/>
      <c r="AD1273" s="83"/>
    </row>
    <row r="1274" spans="27:30" ht="15" customHeight="1" x14ac:dyDescent="0.25">
      <c r="AA1274" s="82"/>
      <c r="AB1274" s="60"/>
      <c r="AC1274" s="97"/>
      <c r="AD1274" s="83"/>
    </row>
    <row r="1275" spans="27:30" ht="15" customHeight="1" x14ac:dyDescent="0.25">
      <c r="AA1275" s="82"/>
      <c r="AB1275" s="60"/>
      <c r="AC1275" s="97"/>
      <c r="AD1275" s="83"/>
    </row>
    <row r="1276" spans="27:30" ht="15" customHeight="1" x14ac:dyDescent="0.25">
      <c r="AA1276" s="82"/>
      <c r="AB1276" s="60"/>
      <c r="AC1276" s="97"/>
      <c r="AD1276" s="83"/>
    </row>
    <row r="1277" spans="27:30" ht="15" customHeight="1" x14ac:dyDescent="0.25">
      <c r="AA1277" s="82"/>
      <c r="AB1277" s="60"/>
      <c r="AC1277" s="97"/>
      <c r="AD1277" s="83"/>
    </row>
    <row r="1278" spans="27:30" ht="15" customHeight="1" x14ac:dyDescent="0.25">
      <c r="AA1278" s="82"/>
      <c r="AB1278" s="60"/>
      <c r="AC1278" s="97"/>
      <c r="AD1278" s="83"/>
    </row>
    <row r="1279" spans="27:30" ht="15" customHeight="1" x14ac:dyDescent="0.25">
      <c r="AA1279" s="82"/>
      <c r="AB1279" s="60"/>
      <c r="AC1279" s="97"/>
      <c r="AD1279" s="83"/>
    </row>
    <row r="1280" spans="27:30" ht="15" customHeight="1" x14ac:dyDescent="0.25">
      <c r="AA1280" s="82"/>
      <c r="AB1280" s="60"/>
      <c r="AC1280" s="97"/>
      <c r="AD1280" s="83"/>
    </row>
    <row r="1281" spans="27:30" ht="15" customHeight="1" x14ac:dyDescent="0.25">
      <c r="AA1281" s="82"/>
      <c r="AB1281" s="60"/>
      <c r="AC1281" s="97"/>
      <c r="AD1281" s="83"/>
    </row>
    <row r="1282" spans="27:30" ht="15" customHeight="1" x14ac:dyDescent="0.25">
      <c r="AA1282" s="82"/>
      <c r="AB1282" s="60"/>
      <c r="AC1282" s="97"/>
      <c r="AD1282" s="83"/>
    </row>
    <row r="1283" spans="27:30" ht="15" customHeight="1" x14ac:dyDescent="0.25">
      <c r="AA1283" s="82"/>
      <c r="AB1283" s="60"/>
      <c r="AC1283" s="97"/>
      <c r="AD1283" s="83"/>
    </row>
    <row r="1284" spans="27:30" ht="15" customHeight="1" x14ac:dyDescent="0.25">
      <c r="AA1284" s="82"/>
      <c r="AB1284" s="60"/>
      <c r="AC1284" s="97"/>
      <c r="AD1284" s="83"/>
    </row>
    <row r="1285" spans="27:30" ht="15" customHeight="1" x14ac:dyDescent="0.25">
      <c r="AA1285" s="82"/>
      <c r="AB1285" s="60"/>
      <c r="AC1285" s="97"/>
      <c r="AD1285" s="83"/>
    </row>
    <row r="1286" spans="27:30" ht="15" customHeight="1" x14ac:dyDescent="0.25">
      <c r="AA1286" s="82"/>
      <c r="AB1286" s="60"/>
      <c r="AC1286" s="97"/>
      <c r="AD1286" s="83"/>
    </row>
    <row r="1287" spans="27:30" ht="15" customHeight="1" x14ac:dyDescent="0.25">
      <c r="AA1287" s="82"/>
      <c r="AB1287" s="60"/>
      <c r="AC1287" s="97"/>
      <c r="AD1287" s="83"/>
    </row>
    <row r="1288" spans="27:30" ht="15" customHeight="1" x14ac:dyDescent="0.25">
      <c r="AA1288" s="82"/>
      <c r="AB1288" s="60"/>
      <c r="AC1288" s="97"/>
      <c r="AD1288" s="83"/>
    </row>
    <row r="1289" spans="27:30" ht="15" customHeight="1" x14ac:dyDescent="0.25">
      <c r="AA1289" s="82"/>
      <c r="AB1289" s="60"/>
      <c r="AC1289" s="97"/>
      <c r="AD1289" s="83"/>
    </row>
    <row r="1290" spans="27:30" ht="15" customHeight="1" x14ac:dyDescent="0.25">
      <c r="AA1290" s="82"/>
      <c r="AB1290" s="60"/>
      <c r="AC1290" s="97"/>
      <c r="AD1290" s="83"/>
    </row>
    <row r="1291" spans="27:30" ht="15" customHeight="1" x14ac:dyDescent="0.25">
      <c r="AA1291" s="82"/>
      <c r="AB1291" s="60"/>
      <c r="AC1291" s="97"/>
      <c r="AD1291" s="83"/>
    </row>
    <row r="1292" spans="27:30" ht="15" customHeight="1" x14ac:dyDescent="0.25">
      <c r="AA1292" s="82"/>
      <c r="AB1292" s="60"/>
      <c r="AC1292" s="97"/>
      <c r="AD1292" s="83"/>
    </row>
    <row r="1293" spans="27:30" ht="15" customHeight="1" x14ac:dyDescent="0.25">
      <c r="AA1293" s="82"/>
      <c r="AB1293" s="60"/>
      <c r="AC1293" s="97"/>
      <c r="AD1293" s="83"/>
    </row>
    <row r="1294" spans="27:30" ht="15" customHeight="1" x14ac:dyDescent="0.25">
      <c r="AA1294" s="82"/>
      <c r="AB1294" s="60"/>
      <c r="AC1294" s="97"/>
      <c r="AD1294" s="83"/>
    </row>
    <row r="1295" spans="27:30" ht="15" customHeight="1" x14ac:dyDescent="0.25">
      <c r="AA1295" s="82"/>
      <c r="AB1295" s="60"/>
      <c r="AC1295" s="97"/>
      <c r="AD1295" s="83"/>
    </row>
    <row r="1296" spans="27:30" ht="15" customHeight="1" x14ac:dyDescent="0.25">
      <c r="AA1296" s="82"/>
      <c r="AB1296" s="60"/>
      <c r="AC1296" s="97"/>
      <c r="AD1296" s="83"/>
    </row>
    <row r="1297" spans="27:30" ht="15" customHeight="1" x14ac:dyDescent="0.25">
      <c r="AA1297" s="82"/>
      <c r="AB1297" s="60"/>
      <c r="AC1297" s="97"/>
      <c r="AD1297" s="83"/>
    </row>
    <row r="1298" spans="27:30" ht="15" customHeight="1" x14ac:dyDescent="0.25">
      <c r="AA1298" s="82"/>
      <c r="AB1298" s="60"/>
      <c r="AC1298" s="97"/>
      <c r="AD1298" s="83"/>
    </row>
    <row r="1299" spans="27:30" ht="15" customHeight="1" x14ac:dyDescent="0.25">
      <c r="AA1299" s="82"/>
      <c r="AB1299" s="60"/>
      <c r="AC1299" s="97"/>
      <c r="AD1299" s="83"/>
    </row>
    <row r="1300" spans="27:30" ht="15" customHeight="1" x14ac:dyDescent="0.25">
      <c r="AA1300" s="82"/>
      <c r="AB1300" s="60"/>
      <c r="AC1300" s="97"/>
      <c r="AD1300" s="83"/>
    </row>
    <row r="1301" spans="27:30" ht="15" customHeight="1" x14ac:dyDescent="0.25">
      <c r="AA1301" s="82"/>
      <c r="AB1301" s="60"/>
      <c r="AC1301" s="97"/>
      <c r="AD1301" s="83"/>
    </row>
    <row r="1302" spans="27:30" ht="15" customHeight="1" x14ac:dyDescent="0.25">
      <c r="AA1302" s="82"/>
      <c r="AB1302" s="60"/>
      <c r="AC1302" s="97"/>
      <c r="AD1302" s="83"/>
    </row>
    <row r="1303" spans="27:30" ht="15" customHeight="1" x14ac:dyDescent="0.25">
      <c r="AA1303" s="82"/>
      <c r="AB1303" s="60"/>
      <c r="AC1303" s="97"/>
      <c r="AD1303" s="83"/>
    </row>
    <row r="1304" spans="27:30" ht="15" customHeight="1" x14ac:dyDescent="0.25">
      <c r="AA1304" s="82"/>
      <c r="AB1304" s="60"/>
      <c r="AC1304" s="97"/>
      <c r="AD1304" s="83"/>
    </row>
    <row r="1305" spans="27:30" ht="15" customHeight="1" x14ac:dyDescent="0.25">
      <c r="AA1305" s="82"/>
      <c r="AB1305" s="60"/>
      <c r="AC1305" s="97"/>
      <c r="AD1305" s="83"/>
    </row>
    <row r="1306" spans="27:30" ht="15" customHeight="1" x14ac:dyDescent="0.25">
      <c r="AA1306" s="82"/>
      <c r="AB1306" s="60"/>
      <c r="AC1306" s="97"/>
      <c r="AD1306" s="83"/>
    </row>
    <row r="1307" spans="27:30" ht="15" customHeight="1" x14ac:dyDescent="0.25">
      <c r="AA1307" s="82"/>
      <c r="AB1307" s="60"/>
      <c r="AC1307" s="97"/>
      <c r="AD1307" s="83"/>
    </row>
    <row r="1308" spans="27:30" ht="15" customHeight="1" x14ac:dyDescent="0.25">
      <c r="AA1308" s="82"/>
      <c r="AB1308" s="60"/>
      <c r="AC1308" s="97"/>
      <c r="AD1308" s="83"/>
    </row>
    <row r="1309" spans="27:30" ht="15" customHeight="1" x14ac:dyDescent="0.25">
      <c r="AA1309" s="82"/>
      <c r="AB1309" s="60"/>
      <c r="AC1309" s="97"/>
      <c r="AD1309" s="83"/>
    </row>
    <row r="1310" spans="27:30" ht="15" customHeight="1" x14ac:dyDescent="0.25">
      <c r="AA1310" s="82"/>
      <c r="AB1310" s="60"/>
      <c r="AC1310" s="97"/>
      <c r="AD1310" s="83"/>
    </row>
    <row r="1311" spans="27:30" ht="15" customHeight="1" x14ac:dyDescent="0.25">
      <c r="AA1311" s="82"/>
      <c r="AB1311" s="60"/>
      <c r="AC1311" s="97"/>
      <c r="AD1311" s="83"/>
    </row>
    <row r="1312" spans="27:30" ht="15" customHeight="1" x14ac:dyDescent="0.25">
      <c r="AA1312" s="82"/>
      <c r="AB1312" s="60"/>
      <c r="AC1312" s="97"/>
      <c r="AD1312" s="83"/>
    </row>
    <row r="1313" spans="27:30" ht="15" customHeight="1" x14ac:dyDescent="0.25">
      <c r="AA1313" s="82"/>
      <c r="AB1313" s="60"/>
      <c r="AC1313" s="97"/>
      <c r="AD1313" s="83"/>
    </row>
    <row r="1314" spans="27:30" ht="15" customHeight="1" x14ac:dyDescent="0.25">
      <c r="AA1314" s="82"/>
      <c r="AB1314" s="60"/>
      <c r="AC1314" s="97"/>
      <c r="AD1314" s="83"/>
    </row>
    <row r="1315" spans="27:30" ht="15" customHeight="1" x14ac:dyDescent="0.25">
      <c r="AA1315" s="82"/>
      <c r="AB1315" s="60"/>
      <c r="AC1315" s="97"/>
      <c r="AD1315" s="83"/>
    </row>
    <row r="1316" spans="27:30" ht="15" customHeight="1" x14ac:dyDescent="0.25">
      <c r="AA1316" s="82"/>
      <c r="AB1316" s="60"/>
      <c r="AC1316" s="97"/>
      <c r="AD1316" s="83"/>
    </row>
    <row r="1317" spans="27:30" ht="15" customHeight="1" x14ac:dyDescent="0.25">
      <c r="AA1317" s="82"/>
      <c r="AB1317" s="60"/>
      <c r="AC1317" s="97"/>
      <c r="AD1317" s="83"/>
    </row>
    <row r="1318" spans="27:30" ht="15" customHeight="1" x14ac:dyDescent="0.25">
      <c r="AA1318" s="82"/>
      <c r="AB1318" s="60"/>
      <c r="AC1318" s="97"/>
      <c r="AD1318" s="83"/>
    </row>
    <row r="1319" spans="27:30" ht="15" customHeight="1" x14ac:dyDescent="0.25">
      <c r="AA1319" s="82"/>
      <c r="AB1319" s="60"/>
      <c r="AC1319" s="97"/>
      <c r="AD1319" s="83"/>
    </row>
    <row r="1320" spans="27:30" ht="15" customHeight="1" x14ac:dyDescent="0.25">
      <c r="AA1320" s="82"/>
      <c r="AB1320" s="60"/>
      <c r="AC1320" s="97"/>
      <c r="AD1320" s="83"/>
    </row>
    <row r="1321" spans="27:30" ht="15" customHeight="1" x14ac:dyDescent="0.25">
      <c r="AA1321" s="82"/>
      <c r="AB1321" s="60"/>
      <c r="AC1321" s="97"/>
      <c r="AD1321" s="83"/>
    </row>
    <row r="1322" spans="27:30" ht="15" customHeight="1" x14ac:dyDescent="0.25">
      <c r="AA1322" s="82"/>
      <c r="AB1322" s="60"/>
      <c r="AC1322" s="97"/>
      <c r="AD1322" s="83"/>
    </row>
    <row r="1323" spans="27:30" ht="15" customHeight="1" x14ac:dyDescent="0.25">
      <c r="AA1323" s="82"/>
      <c r="AB1323" s="60"/>
      <c r="AC1323" s="97"/>
      <c r="AD1323" s="83"/>
    </row>
    <row r="1324" spans="27:30" ht="15" customHeight="1" x14ac:dyDescent="0.25">
      <c r="AA1324" s="82"/>
      <c r="AB1324" s="60"/>
      <c r="AC1324" s="97"/>
      <c r="AD1324" s="83"/>
    </row>
    <row r="1325" spans="27:30" ht="15" customHeight="1" x14ac:dyDescent="0.25">
      <c r="AA1325" s="82"/>
      <c r="AB1325" s="60"/>
      <c r="AC1325" s="97"/>
      <c r="AD1325" s="83"/>
    </row>
    <row r="1326" spans="27:30" ht="15" customHeight="1" x14ac:dyDescent="0.25">
      <c r="AA1326" s="82"/>
      <c r="AB1326" s="60"/>
      <c r="AC1326" s="97"/>
      <c r="AD1326" s="83"/>
    </row>
    <row r="1327" spans="27:30" ht="15" customHeight="1" x14ac:dyDescent="0.25">
      <c r="AA1327" s="82"/>
      <c r="AB1327" s="60"/>
      <c r="AC1327" s="97"/>
      <c r="AD1327" s="83"/>
    </row>
    <row r="1328" spans="27:30" ht="15" customHeight="1" x14ac:dyDescent="0.25">
      <c r="AA1328" s="82"/>
      <c r="AB1328" s="60"/>
      <c r="AC1328" s="97"/>
      <c r="AD1328" s="83"/>
    </row>
    <row r="1329" spans="27:30" ht="15" customHeight="1" x14ac:dyDescent="0.25">
      <c r="AA1329" s="82"/>
      <c r="AB1329" s="60"/>
      <c r="AC1329" s="97"/>
      <c r="AD1329" s="83"/>
    </row>
    <row r="1330" spans="27:30" ht="15" customHeight="1" x14ac:dyDescent="0.25">
      <c r="AA1330" s="82"/>
      <c r="AB1330" s="60"/>
      <c r="AC1330" s="97"/>
      <c r="AD1330" s="83"/>
    </row>
    <row r="1331" spans="27:30" ht="15" customHeight="1" x14ac:dyDescent="0.25">
      <c r="AA1331" s="82"/>
      <c r="AB1331" s="60"/>
      <c r="AC1331" s="97"/>
      <c r="AD1331" s="83"/>
    </row>
    <row r="1332" spans="27:30" ht="15" customHeight="1" x14ac:dyDescent="0.25">
      <c r="AA1332" s="82"/>
      <c r="AB1332" s="60"/>
      <c r="AC1332" s="97"/>
      <c r="AD1332" s="83"/>
    </row>
    <row r="1333" spans="27:30" ht="15" customHeight="1" x14ac:dyDescent="0.25">
      <c r="AA1333" s="82"/>
      <c r="AB1333" s="60"/>
      <c r="AC1333" s="97"/>
      <c r="AD1333" s="83"/>
    </row>
    <row r="1334" spans="27:30" ht="15" customHeight="1" x14ac:dyDescent="0.25">
      <c r="AA1334" s="82"/>
      <c r="AB1334" s="60"/>
      <c r="AC1334" s="97"/>
      <c r="AD1334" s="83"/>
    </row>
    <row r="1335" spans="27:30" ht="15" customHeight="1" x14ac:dyDescent="0.25">
      <c r="AA1335" s="82"/>
      <c r="AB1335" s="60"/>
      <c r="AC1335" s="97"/>
      <c r="AD1335" s="83"/>
    </row>
    <row r="1336" spans="27:30" ht="15" customHeight="1" x14ac:dyDescent="0.25">
      <c r="AA1336" s="82"/>
      <c r="AB1336" s="60"/>
      <c r="AC1336" s="97"/>
      <c r="AD1336" s="83"/>
    </row>
    <row r="1337" spans="27:30" ht="15" customHeight="1" x14ac:dyDescent="0.25">
      <c r="AA1337" s="82"/>
      <c r="AB1337" s="60"/>
      <c r="AC1337" s="97"/>
      <c r="AD1337" s="83"/>
    </row>
    <row r="1338" spans="27:30" ht="15" customHeight="1" x14ac:dyDescent="0.25">
      <c r="AA1338" s="82"/>
      <c r="AB1338" s="60"/>
      <c r="AC1338" s="97"/>
      <c r="AD1338" s="83"/>
    </row>
    <row r="1339" spans="27:30" ht="15" customHeight="1" x14ac:dyDescent="0.25">
      <c r="AA1339" s="82"/>
      <c r="AB1339" s="60"/>
      <c r="AC1339" s="97"/>
      <c r="AD1339" s="83"/>
    </row>
    <row r="1340" spans="27:30" ht="15" customHeight="1" x14ac:dyDescent="0.25">
      <c r="AA1340" s="82"/>
      <c r="AB1340" s="60"/>
      <c r="AC1340" s="97"/>
      <c r="AD1340" s="83"/>
    </row>
    <row r="1341" spans="27:30" ht="15" customHeight="1" x14ac:dyDescent="0.25">
      <c r="AA1341" s="82"/>
      <c r="AB1341" s="60"/>
      <c r="AC1341" s="97"/>
      <c r="AD1341" s="83"/>
    </row>
    <row r="1342" spans="27:30" ht="15" customHeight="1" x14ac:dyDescent="0.25">
      <c r="AA1342" s="82"/>
      <c r="AB1342" s="60"/>
      <c r="AC1342" s="97"/>
      <c r="AD1342" s="83"/>
    </row>
    <row r="1343" spans="27:30" ht="15" customHeight="1" x14ac:dyDescent="0.25">
      <c r="AA1343" s="82"/>
      <c r="AB1343" s="60"/>
      <c r="AC1343" s="97"/>
      <c r="AD1343" s="83"/>
    </row>
    <row r="1344" spans="27:30" ht="15" customHeight="1" x14ac:dyDescent="0.25">
      <c r="AA1344" s="82"/>
      <c r="AB1344" s="60"/>
      <c r="AC1344" s="97"/>
      <c r="AD1344" s="83"/>
    </row>
    <row r="1345" spans="27:30" ht="15" customHeight="1" x14ac:dyDescent="0.25">
      <c r="AA1345" s="82"/>
      <c r="AB1345" s="60"/>
      <c r="AC1345" s="97"/>
      <c r="AD1345" s="83"/>
    </row>
    <row r="1346" spans="27:30" ht="15" customHeight="1" x14ac:dyDescent="0.25">
      <c r="AA1346" s="82"/>
      <c r="AB1346" s="60"/>
      <c r="AC1346" s="97"/>
      <c r="AD1346" s="83"/>
    </row>
    <row r="1347" spans="27:30" ht="15" customHeight="1" x14ac:dyDescent="0.25">
      <c r="AA1347" s="82"/>
      <c r="AB1347" s="60"/>
      <c r="AC1347" s="97"/>
      <c r="AD1347" s="83"/>
    </row>
    <row r="1348" spans="27:30" ht="15" customHeight="1" x14ac:dyDescent="0.25">
      <c r="AA1348" s="82"/>
      <c r="AB1348" s="60"/>
      <c r="AC1348" s="97"/>
      <c r="AD1348" s="83"/>
    </row>
    <row r="1349" spans="27:30" ht="15" customHeight="1" x14ac:dyDescent="0.25">
      <c r="AA1349" s="82"/>
      <c r="AB1349" s="60"/>
      <c r="AC1349" s="97"/>
      <c r="AD1349" s="83"/>
    </row>
    <row r="1350" spans="27:30" ht="15" customHeight="1" x14ac:dyDescent="0.25">
      <c r="AA1350" s="82"/>
      <c r="AB1350" s="60"/>
      <c r="AC1350" s="97"/>
      <c r="AD1350" s="83"/>
    </row>
    <row r="1351" spans="27:30" ht="15" customHeight="1" x14ac:dyDescent="0.25">
      <c r="AA1351" s="82"/>
      <c r="AB1351" s="60"/>
      <c r="AC1351" s="97"/>
      <c r="AD1351" s="83"/>
    </row>
    <row r="1352" spans="27:30" ht="15" customHeight="1" x14ac:dyDescent="0.25">
      <c r="AA1352" s="82"/>
      <c r="AB1352" s="60"/>
      <c r="AC1352" s="97"/>
      <c r="AD1352" s="83"/>
    </row>
    <row r="1353" spans="27:30" ht="15" customHeight="1" x14ac:dyDescent="0.25">
      <c r="AA1353" s="82"/>
      <c r="AB1353" s="60"/>
      <c r="AC1353" s="97"/>
      <c r="AD1353" s="83"/>
    </row>
    <row r="1354" spans="27:30" ht="15" customHeight="1" x14ac:dyDescent="0.25">
      <c r="AA1354" s="82"/>
      <c r="AB1354" s="60"/>
      <c r="AC1354" s="97"/>
      <c r="AD1354" s="83"/>
    </row>
    <row r="1355" spans="27:30" ht="15" customHeight="1" x14ac:dyDescent="0.25">
      <c r="AA1355" s="82"/>
      <c r="AB1355" s="60"/>
      <c r="AC1355" s="97"/>
      <c r="AD1355" s="83"/>
    </row>
    <row r="1356" spans="27:30" ht="15" customHeight="1" x14ac:dyDescent="0.25">
      <c r="AA1356" s="82"/>
      <c r="AB1356" s="60"/>
      <c r="AC1356" s="97"/>
      <c r="AD1356" s="83"/>
    </row>
    <row r="1357" spans="27:30" ht="15" customHeight="1" x14ac:dyDescent="0.25">
      <c r="AA1357" s="82"/>
      <c r="AB1357" s="60"/>
      <c r="AC1357" s="97"/>
      <c r="AD1357" s="83"/>
    </row>
    <row r="1358" spans="27:30" ht="15" customHeight="1" x14ac:dyDescent="0.25">
      <c r="AA1358" s="82"/>
      <c r="AB1358" s="60"/>
      <c r="AC1358" s="97"/>
      <c r="AD1358" s="83"/>
    </row>
    <row r="1359" spans="27:30" ht="15" customHeight="1" x14ac:dyDescent="0.25">
      <c r="AA1359" s="82"/>
      <c r="AB1359" s="60"/>
      <c r="AC1359" s="97"/>
      <c r="AD1359" s="83"/>
    </row>
    <row r="1360" spans="27:30" ht="15" customHeight="1" x14ac:dyDescent="0.25">
      <c r="AA1360" s="82"/>
      <c r="AB1360" s="60"/>
      <c r="AC1360" s="97"/>
      <c r="AD1360" s="83"/>
    </row>
    <row r="1361" spans="27:30" ht="15" customHeight="1" x14ac:dyDescent="0.25">
      <c r="AA1361" s="82"/>
      <c r="AB1361" s="60"/>
      <c r="AC1361" s="97"/>
      <c r="AD1361" s="83"/>
    </row>
    <row r="1362" spans="27:30" ht="15" customHeight="1" x14ac:dyDescent="0.25">
      <c r="AA1362" s="82"/>
      <c r="AB1362" s="60"/>
      <c r="AC1362" s="97"/>
      <c r="AD1362" s="83"/>
    </row>
    <row r="1363" spans="27:30" ht="15" customHeight="1" x14ac:dyDescent="0.25">
      <c r="AA1363" s="82"/>
      <c r="AB1363" s="60"/>
      <c r="AC1363" s="97"/>
      <c r="AD1363" s="83"/>
    </row>
    <row r="1364" spans="27:30" ht="15" customHeight="1" x14ac:dyDescent="0.25">
      <c r="AA1364" s="82"/>
      <c r="AB1364" s="60"/>
      <c r="AC1364" s="97"/>
      <c r="AD1364" s="83"/>
    </row>
    <row r="1365" spans="27:30" ht="15" customHeight="1" x14ac:dyDescent="0.25">
      <c r="AA1365" s="82"/>
      <c r="AB1365" s="60"/>
      <c r="AC1365" s="97"/>
      <c r="AD1365" s="83"/>
    </row>
    <row r="1366" spans="27:30" ht="15" customHeight="1" x14ac:dyDescent="0.25">
      <c r="AA1366" s="82"/>
      <c r="AB1366" s="60"/>
      <c r="AC1366" s="97"/>
      <c r="AD1366" s="83"/>
    </row>
    <row r="1367" spans="27:30" ht="15" customHeight="1" x14ac:dyDescent="0.25">
      <c r="AA1367" s="82"/>
      <c r="AB1367" s="60"/>
      <c r="AC1367" s="97"/>
      <c r="AD1367" s="83"/>
    </row>
    <row r="1368" spans="27:30" ht="15" customHeight="1" x14ac:dyDescent="0.25">
      <c r="AA1368" s="82"/>
      <c r="AB1368" s="60"/>
      <c r="AC1368" s="97"/>
      <c r="AD1368" s="83"/>
    </row>
    <row r="1369" spans="27:30" ht="15" customHeight="1" x14ac:dyDescent="0.25">
      <c r="AA1369" s="82"/>
      <c r="AB1369" s="60"/>
      <c r="AC1369" s="97"/>
      <c r="AD1369" s="83"/>
    </row>
    <row r="1370" spans="27:30" ht="15" customHeight="1" x14ac:dyDescent="0.25">
      <c r="AA1370" s="82"/>
      <c r="AB1370" s="60"/>
      <c r="AC1370" s="97"/>
      <c r="AD1370" s="83"/>
    </row>
    <row r="1371" spans="27:30" ht="15" customHeight="1" x14ac:dyDescent="0.25">
      <c r="AA1371" s="82"/>
      <c r="AB1371" s="60"/>
      <c r="AC1371" s="97"/>
      <c r="AD1371" s="83"/>
    </row>
    <row r="1372" spans="27:30" ht="15" customHeight="1" x14ac:dyDescent="0.25">
      <c r="AA1372" s="82"/>
      <c r="AB1372" s="60"/>
      <c r="AC1372" s="97"/>
      <c r="AD1372" s="83"/>
    </row>
    <row r="1373" spans="27:30" ht="15" customHeight="1" x14ac:dyDescent="0.25">
      <c r="AA1373" s="82"/>
      <c r="AB1373" s="60"/>
      <c r="AC1373" s="97"/>
      <c r="AD1373" s="83"/>
    </row>
    <row r="1374" spans="27:30" ht="15" customHeight="1" x14ac:dyDescent="0.25">
      <c r="AA1374" s="82"/>
      <c r="AB1374" s="60"/>
      <c r="AC1374" s="97"/>
      <c r="AD1374" s="83"/>
    </row>
    <row r="1375" spans="27:30" ht="15" customHeight="1" x14ac:dyDescent="0.25">
      <c r="AA1375" s="82"/>
      <c r="AB1375" s="60"/>
      <c r="AC1375" s="97"/>
      <c r="AD1375" s="83"/>
    </row>
    <row r="1376" spans="27:30" ht="15" customHeight="1" x14ac:dyDescent="0.25">
      <c r="AA1376" s="82"/>
      <c r="AB1376" s="60"/>
      <c r="AC1376" s="97"/>
      <c r="AD1376" s="83"/>
    </row>
    <row r="1377" spans="27:30" ht="15" customHeight="1" x14ac:dyDescent="0.25">
      <c r="AA1377" s="82"/>
      <c r="AB1377" s="60"/>
      <c r="AC1377" s="97"/>
      <c r="AD1377" s="83"/>
    </row>
    <row r="1378" spans="27:30" ht="15" customHeight="1" x14ac:dyDescent="0.25">
      <c r="AA1378" s="82"/>
      <c r="AB1378" s="60"/>
      <c r="AC1378" s="97"/>
      <c r="AD1378" s="83"/>
    </row>
    <row r="1379" spans="27:30" ht="15" customHeight="1" x14ac:dyDescent="0.25">
      <c r="AA1379" s="82"/>
      <c r="AB1379" s="60"/>
      <c r="AC1379" s="97"/>
      <c r="AD1379" s="83"/>
    </row>
    <row r="1380" spans="27:30" ht="15" customHeight="1" x14ac:dyDescent="0.25">
      <c r="AA1380" s="82"/>
      <c r="AB1380" s="60"/>
      <c r="AC1380" s="97"/>
      <c r="AD1380" s="83"/>
    </row>
    <row r="1381" spans="27:30" ht="15" customHeight="1" x14ac:dyDescent="0.25">
      <c r="AA1381" s="82"/>
      <c r="AB1381" s="60"/>
      <c r="AC1381" s="97"/>
      <c r="AD1381" s="83"/>
    </row>
    <row r="1382" spans="27:30" ht="15" customHeight="1" x14ac:dyDescent="0.25">
      <c r="AA1382" s="82"/>
      <c r="AB1382" s="60"/>
      <c r="AC1382" s="97"/>
      <c r="AD1382" s="83"/>
    </row>
    <row r="1383" spans="27:30" ht="15" customHeight="1" x14ac:dyDescent="0.25">
      <c r="AA1383" s="82"/>
      <c r="AB1383" s="60"/>
      <c r="AC1383" s="97"/>
      <c r="AD1383" s="83"/>
    </row>
    <row r="1384" spans="27:30" ht="15" customHeight="1" x14ac:dyDescent="0.25">
      <c r="AA1384" s="82"/>
      <c r="AB1384" s="60"/>
      <c r="AC1384" s="97"/>
      <c r="AD1384" s="83"/>
    </row>
    <row r="1385" spans="27:30" ht="15" customHeight="1" x14ac:dyDescent="0.25">
      <c r="AA1385" s="82"/>
      <c r="AB1385" s="60"/>
      <c r="AC1385" s="97"/>
      <c r="AD1385" s="83"/>
    </row>
    <row r="1386" spans="27:30" ht="15" customHeight="1" x14ac:dyDescent="0.25">
      <c r="AA1386" s="82"/>
      <c r="AB1386" s="60"/>
      <c r="AC1386" s="97"/>
      <c r="AD1386" s="83"/>
    </row>
    <row r="1387" spans="27:30" ht="15" customHeight="1" x14ac:dyDescent="0.25">
      <c r="AA1387" s="82"/>
      <c r="AB1387" s="60"/>
      <c r="AC1387" s="97"/>
      <c r="AD1387" s="83"/>
    </row>
    <row r="1388" spans="27:30" ht="15" customHeight="1" x14ac:dyDescent="0.25">
      <c r="AA1388" s="82"/>
      <c r="AB1388" s="60"/>
      <c r="AC1388" s="97"/>
      <c r="AD1388" s="83"/>
    </row>
    <row r="1389" spans="27:30" ht="15" customHeight="1" x14ac:dyDescent="0.25">
      <c r="AA1389" s="82"/>
      <c r="AB1389" s="60"/>
      <c r="AC1389" s="97"/>
      <c r="AD1389" s="83"/>
    </row>
    <row r="1390" spans="27:30" ht="15" customHeight="1" x14ac:dyDescent="0.25">
      <c r="AA1390" s="82"/>
      <c r="AB1390" s="60"/>
      <c r="AC1390" s="97"/>
      <c r="AD1390" s="83"/>
    </row>
    <row r="1391" spans="27:30" ht="15" customHeight="1" x14ac:dyDescent="0.25">
      <c r="AA1391" s="82"/>
      <c r="AB1391" s="60"/>
      <c r="AC1391" s="97"/>
      <c r="AD1391" s="83"/>
    </row>
    <row r="1392" spans="27:30" ht="15" customHeight="1" x14ac:dyDescent="0.25">
      <c r="AA1392" s="82"/>
      <c r="AB1392" s="60"/>
      <c r="AC1392" s="97"/>
      <c r="AD1392" s="83"/>
    </row>
    <row r="1393" spans="27:30" ht="15" customHeight="1" x14ac:dyDescent="0.25">
      <c r="AA1393" s="82"/>
      <c r="AB1393" s="60"/>
      <c r="AC1393" s="97"/>
      <c r="AD1393" s="83"/>
    </row>
    <row r="1394" spans="27:30" ht="15" customHeight="1" x14ac:dyDescent="0.25">
      <c r="AA1394" s="82"/>
      <c r="AB1394" s="60"/>
      <c r="AC1394" s="97"/>
      <c r="AD1394" s="83"/>
    </row>
    <row r="1395" spans="27:30" ht="15" customHeight="1" x14ac:dyDescent="0.25">
      <c r="AA1395" s="82"/>
      <c r="AB1395" s="60"/>
      <c r="AC1395" s="97"/>
      <c r="AD1395" s="83"/>
    </row>
    <row r="1396" spans="27:30" ht="15" customHeight="1" x14ac:dyDescent="0.25">
      <c r="AA1396" s="82"/>
      <c r="AB1396" s="60"/>
      <c r="AC1396" s="97"/>
      <c r="AD1396" s="83"/>
    </row>
    <row r="1397" spans="27:30" ht="15" customHeight="1" x14ac:dyDescent="0.25">
      <c r="AA1397" s="82"/>
      <c r="AB1397" s="60"/>
      <c r="AC1397" s="97"/>
      <c r="AD1397" s="83"/>
    </row>
    <row r="1398" spans="27:30" ht="15" customHeight="1" x14ac:dyDescent="0.25">
      <c r="AA1398" s="82"/>
      <c r="AB1398" s="60"/>
      <c r="AC1398" s="97"/>
      <c r="AD1398" s="83"/>
    </row>
    <row r="1399" spans="27:30" ht="15" customHeight="1" x14ac:dyDescent="0.25">
      <c r="AA1399" s="82"/>
      <c r="AB1399" s="60"/>
      <c r="AC1399" s="97"/>
      <c r="AD1399" s="83"/>
    </row>
    <row r="1400" spans="27:30" ht="15" customHeight="1" x14ac:dyDescent="0.25">
      <c r="AA1400" s="82"/>
      <c r="AB1400" s="60"/>
      <c r="AC1400" s="97"/>
      <c r="AD1400" s="83"/>
    </row>
    <row r="1401" spans="27:30" ht="15" customHeight="1" x14ac:dyDescent="0.25">
      <c r="AA1401" s="82"/>
      <c r="AB1401" s="60"/>
      <c r="AC1401" s="97"/>
      <c r="AD1401" s="83"/>
    </row>
    <row r="1402" spans="27:30" ht="15" customHeight="1" x14ac:dyDescent="0.25">
      <c r="AA1402" s="82"/>
      <c r="AB1402" s="60"/>
      <c r="AC1402" s="97"/>
      <c r="AD1402" s="83"/>
    </row>
    <row r="1403" spans="27:30" ht="15" customHeight="1" x14ac:dyDescent="0.25">
      <c r="AA1403" s="82"/>
      <c r="AB1403" s="60"/>
      <c r="AC1403" s="97"/>
      <c r="AD1403" s="83"/>
    </row>
    <row r="1404" spans="27:30" ht="15" customHeight="1" x14ac:dyDescent="0.25">
      <c r="AA1404" s="82"/>
      <c r="AB1404" s="60"/>
      <c r="AC1404" s="97"/>
      <c r="AD1404" s="83"/>
    </row>
    <row r="1405" spans="27:30" ht="15" customHeight="1" x14ac:dyDescent="0.25">
      <c r="AA1405" s="82"/>
      <c r="AB1405" s="60"/>
      <c r="AC1405" s="97"/>
      <c r="AD1405" s="83"/>
    </row>
    <row r="1406" spans="27:30" ht="15" customHeight="1" x14ac:dyDescent="0.25">
      <c r="AA1406" s="82"/>
      <c r="AB1406" s="60"/>
      <c r="AC1406" s="97"/>
      <c r="AD1406" s="83"/>
    </row>
    <row r="1407" spans="27:30" ht="15" customHeight="1" x14ac:dyDescent="0.25">
      <c r="AA1407" s="82"/>
      <c r="AB1407" s="60"/>
      <c r="AC1407" s="97"/>
      <c r="AD1407" s="83"/>
    </row>
    <row r="1408" spans="27:30" ht="15" customHeight="1" x14ac:dyDescent="0.25">
      <c r="AA1408" s="82"/>
      <c r="AB1408" s="60"/>
      <c r="AC1408" s="97"/>
      <c r="AD1408" s="83"/>
    </row>
    <row r="1409" spans="27:30" ht="15" customHeight="1" x14ac:dyDescent="0.25">
      <c r="AA1409" s="82"/>
      <c r="AB1409" s="60"/>
      <c r="AC1409" s="97"/>
      <c r="AD1409" s="83"/>
    </row>
    <row r="1410" spans="27:30" ht="15" customHeight="1" x14ac:dyDescent="0.25">
      <c r="AA1410" s="82"/>
      <c r="AB1410" s="60"/>
      <c r="AC1410" s="97"/>
      <c r="AD1410" s="83"/>
    </row>
    <row r="1411" spans="27:30" ht="15" customHeight="1" x14ac:dyDescent="0.25">
      <c r="AA1411" s="82"/>
      <c r="AB1411" s="60"/>
      <c r="AC1411" s="97"/>
      <c r="AD1411" s="83"/>
    </row>
    <row r="1412" spans="27:30" ht="15" customHeight="1" x14ac:dyDescent="0.25">
      <c r="AA1412" s="82"/>
      <c r="AB1412" s="60"/>
      <c r="AC1412" s="97"/>
      <c r="AD1412" s="83"/>
    </row>
    <row r="1413" spans="27:30" ht="15" customHeight="1" x14ac:dyDescent="0.25">
      <c r="AA1413" s="82"/>
      <c r="AB1413" s="60"/>
      <c r="AC1413" s="97"/>
      <c r="AD1413" s="83"/>
    </row>
    <row r="1414" spans="27:30" ht="15" customHeight="1" x14ac:dyDescent="0.25">
      <c r="AA1414" s="82"/>
      <c r="AB1414" s="60"/>
      <c r="AC1414" s="97"/>
      <c r="AD1414" s="83"/>
    </row>
    <row r="1415" spans="27:30" ht="15" customHeight="1" x14ac:dyDescent="0.25">
      <c r="AA1415" s="82"/>
      <c r="AB1415" s="60"/>
      <c r="AC1415" s="97"/>
      <c r="AD1415" s="83"/>
    </row>
    <row r="1416" spans="27:30" ht="15" customHeight="1" x14ac:dyDescent="0.25">
      <c r="AA1416" s="82"/>
      <c r="AB1416" s="60"/>
      <c r="AC1416" s="97"/>
      <c r="AD1416" s="83"/>
    </row>
    <row r="1417" spans="27:30" ht="15" customHeight="1" x14ac:dyDescent="0.25">
      <c r="AA1417" s="82"/>
      <c r="AB1417" s="60"/>
      <c r="AC1417" s="97"/>
      <c r="AD1417" s="83"/>
    </row>
    <row r="1418" spans="27:30" ht="15" customHeight="1" x14ac:dyDescent="0.25">
      <c r="AA1418" s="82"/>
      <c r="AB1418" s="60"/>
      <c r="AC1418" s="97"/>
      <c r="AD1418" s="83"/>
    </row>
    <row r="1419" spans="27:30" ht="15" customHeight="1" x14ac:dyDescent="0.25">
      <c r="AA1419" s="82"/>
      <c r="AB1419" s="60"/>
      <c r="AC1419" s="97"/>
      <c r="AD1419" s="83"/>
    </row>
    <row r="1420" spans="27:30" ht="15" customHeight="1" x14ac:dyDescent="0.25">
      <c r="AA1420" s="82"/>
      <c r="AB1420" s="60"/>
      <c r="AC1420" s="97"/>
      <c r="AD1420" s="83"/>
    </row>
    <row r="1421" spans="27:30" ht="15" customHeight="1" x14ac:dyDescent="0.25">
      <c r="AA1421" s="82"/>
      <c r="AB1421" s="60"/>
      <c r="AC1421" s="97"/>
      <c r="AD1421" s="83"/>
    </row>
    <row r="1422" spans="27:30" ht="15" customHeight="1" x14ac:dyDescent="0.25">
      <c r="AA1422" s="82"/>
      <c r="AB1422" s="60"/>
      <c r="AC1422" s="97"/>
      <c r="AD1422" s="83"/>
    </row>
    <row r="1423" spans="27:30" ht="15" customHeight="1" x14ac:dyDescent="0.25">
      <c r="AA1423" s="82"/>
      <c r="AB1423" s="60"/>
      <c r="AC1423" s="97"/>
      <c r="AD1423" s="83"/>
    </row>
    <row r="1424" spans="27:30" ht="15" customHeight="1" x14ac:dyDescent="0.25">
      <c r="AA1424" s="82"/>
      <c r="AB1424" s="60"/>
      <c r="AC1424" s="97"/>
      <c r="AD1424" s="83"/>
    </row>
    <row r="1425" spans="27:30" ht="15" customHeight="1" x14ac:dyDescent="0.25">
      <c r="AA1425" s="82"/>
      <c r="AB1425" s="60"/>
      <c r="AC1425" s="97"/>
      <c r="AD1425" s="83"/>
    </row>
    <row r="1426" spans="27:30" ht="15" customHeight="1" x14ac:dyDescent="0.25">
      <c r="AA1426" s="82"/>
      <c r="AB1426" s="60"/>
      <c r="AC1426" s="97"/>
      <c r="AD1426" s="83"/>
    </row>
    <row r="1427" spans="27:30" ht="15" customHeight="1" x14ac:dyDescent="0.25">
      <c r="AA1427" s="82"/>
      <c r="AB1427" s="60"/>
      <c r="AC1427" s="97"/>
      <c r="AD1427" s="83"/>
    </row>
    <row r="1428" spans="27:30" ht="15" customHeight="1" x14ac:dyDescent="0.25">
      <c r="AA1428" s="82"/>
      <c r="AB1428" s="60"/>
      <c r="AC1428" s="97"/>
      <c r="AD1428" s="83"/>
    </row>
    <row r="1429" spans="27:30" ht="15" customHeight="1" x14ac:dyDescent="0.25">
      <c r="AA1429" s="82"/>
      <c r="AB1429" s="60"/>
      <c r="AC1429" s="97"/>
      <c r="AD1429" s="83"/>
    </row>
    <row r="1430" spans="27:30" ht="15" customHeight="1" x14ac:dyDescent="0.25">
      <c r="AA1430" s="82"/>
      <c r="AB1430" s="60"/>
      <c r="AC1430" s="97"/>
      <c r="AD1430" s="83"/>
    </row>
    <row r="1431" spans="27:30" ht="15" customHeight="1" x14ac:dyDescent="0.25">
      <c r="AA1431" s="82"/>
      <c r="AB1431" s="60"/>
      <c r="AC1431" s="97"/>
      <c r="AD1431" s="83"/>
    </row>
    <row r="1432" spans="27:30" ht="15" customHeight="1" x14ac:dyDescent="0.25">
      <c r="AA1432" s="82"/>
      <c r="AB1432" s="60"/>
      <c r="AC1432" s="97"/>
      <c r="AD1432" s="83"/>
    </row>
    <row r="1433" spans="27:30" ht="15" customHeight="1" x14ac:dyDescent="0.25">
      <c r="AA1433" s="82"/>
      <c r="AB1433" s="60"/>
      <c r="AC1433" s="97"/>
      <c r="AD1433" s="83"/>
    </row>
    <row r="1434" spans="27:30" ht="15" customHeight="1" x14ac:dyDescent="0.25">
      <c r="AA1434" s="82"/>
      <c r="AB1434" s="60"/>
      <c r="AC1434" s="97"/>
      <c r="AD1434" s="83"/>
    </row>
    <row r="1435" spans="27:30" ht="15" customHeight="1" x14ac:dyDescent="0.25">
      <c r="AA1435" s="82"/>
      <c r="AB1435" s="60"/>
      <c r="AC1435" s="97"/>
      <c r="AD1435" s="83"/>
    </row>
    <row r="1436" spans="27:30" ht="15" customHeight="1" x14ac:dyDescent="0.25">
      <c r="AA1436" s="82"/>
      <c r="AB1436" s="60"/>
      <c r="AC1436" s="97"/>
      <c r="AD1436" s="83"/>
    </row>
    <row r="1437" spans="27:30" ht="15" customHeight="1" x14ac:dyDescent="0.25">
      <c r="AA1437" s="82"/>
      <c r="AB1437" s="60"/>
      <c r="AC1437" s="97"/>
      <c r="AD1437" s="83"/>
    </row>
    <row r="1438" spans="27:30" ht="15" customHeight="1" x14ac:dyDescent="0.25">
      <c r="AA1438" s="82"/>
      <c r="AB1438" s="60"/>
      <c r="AC1438" s="97"/>
      <c r="AD1438" s="83"/>
    </row>
    <row r="1439" spans="27:30" ht="15" customHeight="1" x14ac:dyDescent="0.25">
      <c r="AA1439" s="82"/>
      <c r="AB1439" s="60"/>
      <c r="AC1439" s="97"/>
      <c r="AD1439" s="83"/>
    </row>
    <row r="1440" spans="27:30" ht="15" customHeight="1" x14ac:dyDescent="0.25">
      <c r="AA1440" s="82"/>
      <c r="AB1440" s="60"/>
      <c r="AC1440" s="97"/>
      <c r="AD1440" s="83"/>
    </row>
    <row r="1441" spans="27:30" ht="15" customHeight="1" x14ac:dyDescent="0.25">
      <c r="AA1441" s="82"/>
      <c r="AB1441" s="60"/>
      <c r="AC1441" s="97"/>
      <c r="AD1441" s="83"/>
    </row>
    <row r="1442" spans="27:30" ht="15" customHeight="1" x14ac:dyDescent="0.25">
      <c r="AA1442" s="82"/>
      <c r="AB1442" s="60"/>
      <c r="AC1442" s="97"/>
      <c r="AD1442" s="83"/>
    </row>
    <row r="1443" spans="27:30" ht="15" customHeight="1" x14ac:dyDescent="0.25">
      <c r="AA1443" s="82"/>
      <c r="AB1443" s="60"/>
      <c r="AC1443" s="97"/>
      <c r="AD1443" s="83"/>
    </row>
    <row r="1444" spans="27:30" ht="15" customHeight="1" x14ac:dyDescent="0.25">
      <c r="AA1444" s="82"/>
      <c r="AB1444" s="60"/>
      <c r="AC1444" s="97"/>
      <c r="AD1444" s="83"/>
    </row>
    <row r="1445" spans="27:30" ht="15" customHeight="1" x14ac:dyDescent="0.25">
      <c r="AA1445" s="82"/>
      <c r="AB1445" s="60"/>
      <c r="AC1445" s="97"/>
      <c r="AD1445" s="83"/>
    </row>
    <row r="1446" spans="27:30" ht="15" customHeight="1" x14ac:dyDescent="0.25">
      <c r="AA1446" s="82"/>
      <c r="AB1446" s="60"/>
      <c r="AC1446" s="97"/>
      <c r="AD1446" s="83"/>
    </row>
    <row r="1447" spans="27:30" ht="15" customHeight="1" x14ac:dyDescent="0.25">
      <c r="AA1447" s="82"/>
      <c r="AB1447" s="60"/>
      <c r="AC1447" s="97"/>
      <c r="AD1447" s="83"/>
    </row>
    <row r="1448" spans="27:30" ht="15" customHeight="1" x14ac:dyDescent="0.25">
      <c r="AA1448" s="82"/>
      <c r="AB1448" s="60"/>
      <c r="AC1448" s="97"/>
      <c r="AD1448" s="83"/>
    </row>
    <row r="1449" spans="27:30" ht="15" customHeight="1" x14ac:dyDescent="0.25">
      <c r="AA1449" s="82"/>
      <c r="AB1449" s="60"/>
      <c r="AC1449" s="97"/>
      <c r="AD1449" s="83"/>
    </row>
    <row r="1450" spans="27:30" ht="15" customHeight="1" x14ac:dyDescent="0.25">
      <c r="AA1450" s="82"/>
      <c r="AB1450" s="60"/>
      <c r="AC1450" s="97"/>
      <c r="AD1450" s="83"/>
    </row>
    <row r="1451" spans="27:30" ht="15" customHeight="1" x14ac:dyDescent="0.25">
      <c r="AA1451" s="82"/>
      <c r="AB1451" s="60"/>
      <c r="AC1451" s="97"/>
      <c r="AD1451" s="83"/>
    </row>
    <row r="1452" spans="27:30" ht="15" customHeight="1" x14ac:dyDescent="0.25">
      <c r="AA1452" s="82"/>
      <c r="AB1452" s="60"/>
      <c r="AC1452" s="97"/>
      <c r="AD1452" s="83"/>
    </row>
    <row r="1453" spans="27:30" ht="15" customHeight="1" x14ac:dyDescent="0.25">
      <c r="AA1453" s="82"/>
      <c r="AB1453" s="60"/>
      <c r="AC1453" s="97"/>
      <c r="AD1453" s="83"/>
    </row>
    <row r="1454" spans="27:30" ht="15" customHeight="1" x14ac:dyDescent="0.25">
      <c r="AA1454" s="82"/>
      <c r="AB1454" s="60"/>
      <c r="AC1454" s="97"/>
      <c r="AD1454" s="83"/>
    </row>
    <row r="1455" spans="27:30" ht="15" customHeight="1" x14ac:dyDescent="0.25">
      <c r="AA1455" s="82"/>
      <c r="AB1455" s="60"/>
      <c r="AC1455" s="97"/>
      <c r="AD1455" s="83"/>
    </row>
    <row r="1456" spans="27:30" ht="15" customHeight="1" x14ac:dyDescent="0.25">
      <c r="AA1456" s="82"/>
      <c r="AB1456" s="60"/>
      <c r="AC1456" s="97"/>
      <c r="AD1456" s="83"/>
    </row>
    <row r="1457" spans="27:30" ht="15" customHeight="1" x14ac:dyDescent="0.25">
      <c r="AA1457" s="82"/>
      <c r="AB1457" s="60"/>
      <c r="AC1457" s="97"/>
      <c r="AD1457" s="83"/>
    </row>
    <row r="1458" spans="27:30" ht="15" customHeight="1" x14ac:dyDescent="0.25">
      <c r="AA1458" s="82"/>
      <c r="AB1458" s="60"/>
      <c r="AC1458" s="97"/>
      <c r="AD1458" s="83"/>
    </row>
    <row r="1459" spans="27:30" ht="15" customHeight="1" x14ac:dyDescent="0.25">
      <c r="AA1459" s="82"/>
      <c r="AB1459" s="60"/>
      <c r="AC1459" s="97"/>
      <c r="AD1459" s="83"/>
    </row>
    <row r="1460" spans="27:30" ht="15" customHeight="1" x14ac:dyDescent="0.25">
      <c r="AA1460" s="82"/>
      <c r="AB1460" s="60"/>
      <c r="AC1460" s="97"/>
      <c r="AD1460" s="83"/>
    </row>
    <row r="1461" spans="27:30" ht="15" customHeight="1" x14ac:dyDescent="0.25">
      <c r="AA1461" s="82"/>
      <c r="AB1461" s="60"/>
      <c r="AC1461" s="97"/>
      <c r="AD1461" s="83"/>
    </row>
    <row r="1462" spans="27:30" ht="15" customHeight="1" x14ac:dyDescent="0.25">
      <c r="AA1462" s="82"/>
      <c r="AB1462" s="60"/>
      <c r="AC1462" s="97"/>
      <c r="AD1462" s="83"/>
    </row>
    <row r="1463" spans="27:30" ht="15" customHeight="1" x14ac:dyDescent="0.25">
      <c r="AA1463" s="82"/>
      <c r="AB1463" s="60"/>
      <c r="AC1463" s="97"/>
      <c r="AD1463" s="83"/>
    </row>
    <row r="1464" spans="27:30" ht="15" customHeight="1" x14ac:dyDescent="0.25">
      <c r="AA1464" s="82"/>
      <c r="AB1464" s="60"/>
      <c r="AC1464" s="97"/>
      <c r="AD1464" s="83"/>
    </row>
    <row r="1465" spans="27:30" ht="15" customHeight="1" x14ac:dyDescent="0.25">
      <c r="AA1465" s="82"/>
      <c r="AB1465" s="60"/>
      <c r="AC1465" s="97"/>
      <c r="AD1465" s="83"/>
    </row>
    <row r="1466" spans="27:30" ht="15" customHeight="1" x14ac:dyDescent="0.25">
      <c r="AA1466" s="82"/>
      <c r="AB1466" s="60"/>
      <c r="AC1466" s="97"/>
      <c r="AD1466" s="83"/>
    </row>
    <row r="1467" spans="27:30" ht="15" customHeight="1" x14ac:dyDescent="0.25">
      <c r="AA1467" s="82"/>
      <c r="AB1467" s="60"/>
      <c r="AC1467" s="97"/>
      <c r="AD1467" s="83"/>
    </row>
    <row r="1468" spans="27:30" ht="15" customHeight="1" x14ac:dyDescent="0.25">
      <c r="AA1468" s="82"/>
      <c r="AB1468" s="60"/>
      <c r="AC1468" s="97"/>
      <c r="AD1468" s="83"/>
    </row>
    <row r="1469" spans="27:30" ht="15" customHeight="1" x14ac:dyDescent="0.25">
      <c r="AA1469" s="82"/>
      <c r="AB1469" s="60"/>
      <c r="AC1469" s="97"/>
      <c r="AD1469" s="83"/>
    </row>
    <row r="1470" spans="27:30" ht="15" customHeight="1" x14ac:dyDescent="0.25">
      <c r="AA1470" s="82"/>
      <c r="AB1470" s="60"/>
      <c r="AC1470" s="97"/>
      <c r="AD1470" s="83"/>
    </row>
    <row r="1471" spans="27:30" ht="15" customHeight="1" x14ac:dyDescent="0.25">
      <c r="AA1471" s="82"/>
      <c r="AB1471" s="60"/>
      <c r="AC1471" s="97"/>
      <c r="AD1471" s="83"/>
    </row>
    <row r="1472" spans="27:30" ht="15" customHeight="1" x14ac:dyDescent="0.25">
      <c r="AA1472" s="82"/>
      <c r="AB1472" s="60"/>
      <c r="AC1472" s="97"/>
      <c r="AD1472" s="83"/>
    </row>
    <row r="1473" spans="27:30" ht="15" customHeight="1" x14ac:dyDescent="0.25">
      <c r="AA1473" s="82"/>
      <c r="AB1473" s="60"/>
      <c r="AC1473" s="97"/>
      <c r="AD1473" s="83"/>
    </row>
    <row r="1474" spans="27:30" ht="15" customHeight="1" x14ac:dyDescent="0.25">
      <c r="AA1474" s="82"/>
      <c r="AB1474" s="60"/>
      <c r="AC1474" s="97"/>
      <c r="AD1474" s="83"/>
    </row>
    <row r="1475" spans="27:30" ht="15" customHeight="1" x14ac:dyDescent="0.25">
      <c r="AA1475" s="82"/>
      <c r="AB1475" s="60"/>
      <c r="AC1475" s="97"/>
      <c r="AD1475" s="83"/>
    </row>
    <row r="1476" spans="27:30" ht="15" customHeight="1" x14ac:dyDescent="0.25">
      <c r="AA1476" s="82"/>
      <c r="AB1476" s="60"/>
      <c r="AC1476" s="97"/>
      <c r="AD1476" s="83"/>
    </row>
    <row r="1477" spans="27:30" ht="15" customHeight="1" x14ac:dyDescent="0.25">
      <c r="AA1477" s="82"/>
      <c r="AB1477" s="60"/>
      <c r="AC1477" s="97"/>
      <c r="AD1477" s="83"/>
    </row>
    <row r="1478" spans="27:30" ht="15" customHeight="1" x14ac:dyDescent="0.25">
      <c r="AA1478" s="82"/>
      <c r="AB1478" s="60"/>
      <c r="AC1478" s="97"/>
      <c r="AD1478" s="83"/>
    </row>
    <row r="1479" spans="27:30" ht="15" customHeight="1" x14ac:dyDescent="0.25">
      <c r="AA1479" s="82"/>
      <c r="AB1479" s="60"/>
      <c r="AC1479" s="97"/>
      <c r="AD1479" s="83"/>
    </row>
    <row r="1480" spans="27:30" ht="15" customHeight="1" x14ac:dyDescent="0.25">
      <c r="AA1480" s="82"/>
      <c r="AB1480" s="60"/>
      <c r="AC1480" s="97"/>
      <c r="AD1480" s="83"/>
    </row>
    <row r="1481" spans="27:30" ht="15" customHeight="1" x14ac:dyDescent="0.25">
      <c r="AA1481" s="82"/>
      <c r="AB1481" s="60"/>
      <c r="AC1481" s="97"/>
      <c r="AD1481" s="83"/>
    </row>
    <row r="1482" spans="27:30" ht="15" customHeight="1" x14ac:dyDescent="0.25">
      <c r="AA1482" s="82"/>
      <c r="AB1482" s="60"/>
      <c r="AC1482" s="97"/>
      <c r="AD1482" s="83"/>
    </row>
    <row r="1483" spans="27:30" ht="15" customHeight="1" x14ac:dyDescent="0.25">
      <c r="AA1483" s="82"/>
      <c r="AB1483" s="60"/>
      <c r="AC1483" s="97"/>
      <c r="AD1483" s="83"/>
    </row>
    <row r="1484" spans="27:30" ht="15" customHeight="1" x14ac:dyDescent="0.25">
      <c r="AA1484" s="82"/>
      <c r="AB1484" s="60"/>
      <c r="AC1484" s="97"/>
      <c r="AD1484" s="83"/>
    </row>
    <row r="1485" spans="27:30" ht="15" customHeight="1" x14ac:dyDescent="0.25">
      <c r="AA1485" s="82"/>
      <c r="AB1485" s="60"/>
      <c r="AC1485" s="97"/>
      <c r="AD1485" s="83"/>
    </row>
    <row r="1486" spans="27:30" ht="15" customHeight="1" x14ac:dyDescent="0.25">
      <c r="AA1486" s="82"/>
      <c r="AB1486" s="60"/>
      <c r="AC1486" s="97"/>
      <c r="AD1486" s="83"/>
    </row>
    <row r="1487" spans="27:30" ht="15" customHeight="1" x14ac:dyDescent="0.25">
      <c r="AA1487" s="82"/>
      <c r="AB1487" s="60"/>
      <c r="AC1487" s="97"/>
      <c r="AD1487" s="83"/>
    </row>
    <row r="1488" spans="27:30" ht="15" customHeight="1" x14ac:dyDescent="0.25">
      <c r="AA1488" s="82"/>
      <c r="AB1488" s="60"/>
      <c r="AC1488" s="97"/>
      <c r="AD1488" s="83"/>
    </row>
    <row r="1489" spans="27:30" ht="15" customHeight="1" x14ac:dyDescent="0.25">
      <c r="AA1489" s="82"/>
      <c r="AB1489" s="60"/>
      <c r="AC1489" s="97"/>
      <c r="AD1489" s="83"/>
    </row>
    <row r="1490" spans="27:30" ht="15" customHeight="1" x14ac:dyDescent="0.25">
      <c r="AA1490" s="82"/>
      <c r="AB1490" s="60"/>
      <c r="AC1490" s="97"/>
      <c r="AD1490" s="83"/>
    </row>
    <row r="1491" spans="27:30" ht="15" customHeight="1" x14ac:dyDescent="0.25">
      <c r="AA1491" s="82"/>
      <c r="AB1491" s="60"/>
      <c r="AC1491" s="97"/>
      <c r="AD1491" s="83"/>
    </row>
    <row r="1492" spans="27:30" ht="15" customHeight="1" x14ac:dyDescent="0.25">
      <c r="AA1492" s="82"/>
      <c r="AB1492" s="60"/>
      <c r="AC1492" s="97"/>
      <c r="AD1492" s="83"/>
    </row>
    <row r="1493" spans="27:30" ht="15" customHeight="1" x14ac:dyDescent="0.25">
      <c r="AA1493" s="82"/>
      <c r="AB1493" s="60"/>
      <c r="AC1493" s="97"/>
      <c r="AD1493" s="83"/>
    </row>
    <row r="1494" spans="27:30" ht="15" customHeight="1" x14ac:dyDescent="0.25">
      <c r="AA1494" s="82"/>
      <c r="AB1494" s="60"/>
      <c r="AC1494" s="97"/>
      <c r="AD1494" s="83"/>
    </row>
    <row r="1495" spans="27:30" ht="15" customHeight="1" x14ac:dyDescent="0.25">
      <c r="AA1495" s="82"/>
      <c r="AB1495" s="60"/>
      <c r="AC1495" s="97"/>
      <c r="AD1495" s="83"/>
    </row>
    <row r="1496" spans="27:30" ht="15" customHeight="1" x14ac:dyDescent="0.25">
      <c r="AA1496" s="82"/>
      <c r="AB1496" s="60"/>
      <c r="AC1496" s="97"/>
      <c r="AD1496" s="83"/>
    </row>
    <row r="1497" spans="27:30" ht="15" customHeight="1" x14ac:dyDescent="0.25">
      <c r="AA1497" s="82"/>
      <c r="AB1497" s="60"/>
      <c r="AC1497" s="97"/>
      <c r="AD1497" s="83"/>
    </row>
    <row r="1498" spans="27:30" ht="15" customHeight="1" x14ac:dyDescent="0.25">
      <c r="AA1498" s="82"/>
      <c r="AB1498" s="60"/>
      <c r="AC1498" s="97"/>
      <c r="AD1498" s="83"/>
    </row>
    <row r="1499" spans="27:30" ht="15" customHeight="1" x14ac:dyDescent="0.25">
      <c r="AA1499" s="82"/>
      <c r="AB1499" s="60"/>
      <c r="AC1499" s="97"/>
      <c r="AD1499" s="83"/>
    </row>
    <row r="1500" spans="27:30" ht="15" customHeight="1" x14ac:dyDescent="0.25">
      <c r="AA1500" s="82"/>
      <c r="AB1500" s="60"/>
      <c r="AC1500" s="97"/>
      <c r="AD1500" s="83"/>
    </row>
    <row r="1501" spans="27:30" ht="15" customHeight="1" x14ac:dyDescent="0.25">
      <c r="AA1501" s="82"/>
      <c r="AB1501" s="60"/>
      <c r="AC1501" s="97"/>
      <c r="AD1501" s="83"/>
    </row>
    <row r="1502" spans="27:30" ht="15" customHeight="1" x14ac:dyDescent="0.25">
      <c r="AA1502" s="82"/>
      <c r="AB1502" s="60"/>
      <c r="AC1502" s="97"/>
      <c r="AD1502" s="83"/>
    </row>
    <row r="1503" spans="27:30" ht="15" customHeight="1" x14ac:dyDescent="0.25">
      <c r="AA1503" s="82"/>
      <c r="AB1503" s="60"/>
      <c r="AC1503" s="97"/>
      <c r="AD1503" s="83"/>
    </row>
    <row r="1504" spans="27:30" ht="15" customHeight="1" x14ac:dyDescent="0.25">
      <c r="AA1504" s="82"/>
      <c r="AB1504" s="60"/>
      <c r="AC1504" s="97"/>
      <c r="AD1504" s="83"/>
    </row>
    <row r="1505" spans="27:30" ht="15" customHeight="1" x14ac:dyDescent="0.25">
      <c r="AA1505" s="82"/>
      <c r="AB1505" s="60"/>
      <c r="AC1505" s="97"/>
      <c r="AD1505" s="83"/>
    </row>
    <row r="1506" spans="27:30" ht="15" customHeight="1" x14ac:dyDescent="0.25">
      <c r="AA1506" s="82"/>
      <c r="AB1506" s="60"/>
      <c r="AC1506" s="97"/>
      <c r="AD1506" s="83"/>
    </row>
    <row r="1507" spans="27:30" ht="15" customHeight="1" x14ac:dyDescent="0.25">
      <c r="AA1507" s="82"/>
      <c r="AB1507" s="60"/>
      <c r="AC1507" s="97"/>
      <c r="AD1507" s="83"/>
    </row>
    <row r="1508" spans="27:30" ht="15" customHeight="1" x14ac:dyDescent="0.25">
      <c r="AA1508" s="82"/>
      <c r="AB1508" s="60"/>
      <c r="AC1508" s="97"/>
      <c r="AD1508" s="83"/>
    </row>
    <row r="1509" spans="27:30" ht="15" customHeight="1" x14ac:dyDescent="0.25">
      <c r="AA1509" s="82"/>
      <c r="AB1509" s="60"/>
      <c r="AC1509" s="97"/>
      <c r="AD1509" s="83"/>
    </row>
    <row r="1510" spans="27:30" ht="15" customHeight="1" x14ac:dyDescent="0.25">
      <c r="AA1510" s="82"/>
      <c r="AB1510" s="60"/>
      <c r="AC1510" s="97"/>
      <c r="AD1510" s="83"/>
    </row>
    <row r="1511" spans="27:30" ht="15" customHeight="1" x14ac:dyDescent="0.25">
      <c r="AA1511" s="82"/>
      <c r="AB1511" s="60"/>
      <c r="AC1511" s="97"/>
      <c r="AD1511" s="83"/>
    </row>
    <row r="1512" spans="27:30" ht="15" customHeight="1" x14ac:dyDescent="0.25">
      <c r="AA1512" s="82"/>
      <c r="AB1512" s="60"/>
      <c r="AC1512" s="97"/>
      <c r="AD1512" s="83"/>
    </row>
    <row r="1513" spans="27:30" ht="15" customHeight="1" x14ac:dyDescent="0.25">
      <c r="AA1513" s="82"/>
      <c r="AB1513" s="60"/>
      <c r="AC1513" s="97"/>
      <c r="AD1513" s="83"/>
    </row>
    <row r="1514" spans="27:30" ht="15" customHeight="1" x14ac:dyDescent="0.25">
      <c r="AA1514" s="82"/>
      <c r="AB1514" s="60"/>
      <c r="AC1514" s="97"/>
      <c r="AD1514" s="83"/>
    </row>
    <row r="1515" spans="27:30" ht="15" customHeight="1" x14ac:dyDescent="0.25">
      <c r="AA1515" s="82"/>
      <c r="AB1515" s="60"/>
      <c r="AC1515" s="97"/>
      <c r="AD1515" s="83"/>
    </row>
    <row r="1516" spans="27:30" ht="15" customHeight="1" x14ac:dyDescent="0.25">
      <c r="AA1516" s="82"/>
      <c r="AB1516" s="60"/>
      <c r="AC1516" s="97"/>
      <c r="AD1516" s="83"/>
    </row>
    <row r="1517" spans="27:30" ht="15" customHeight="1" x14ac:dyDescent="0.25">
      <c r="AA1517" s="82"/>
      <c r="AB1517" s="60"/>
      <c r="AC1517" s="97"/>
      <c r="AD1517" s="83"/>
    </row>
    <row r="1518" spans="27:30" ht="15" customHeight="1" x14ac:dyDescent="0.25">
      <c r="AA1518" s="82"/>
      <c r="AB1518" s="60"/>
      <c r="AC1518" s="97"/>
      <c r="AD1518" s="83"/>
    </row>
    <row r="1519" spans="27:30" ht="15" customHeight="1" x14ac:dyDescent="0.25">
      <c r="AA1519" s="82"/>
      <c r="AB1519" s="60"/>
      <c r="AC1519" s="97"/>
      <c r="AD1519" s="83"/>
    </row>
    <row r="1520" spans="27:30" ht="15" customHeight="1" x14ac:dyDescent="0.25">
      <c r="AA1520" s="82"/>
      <c r="AB1520" s="60"/>
      <c r="AC1520" s="97"/>
      <c r="AD1520" s="83"/>
    </row>
    <row r="1521" spans="27:30" ht="15" customHeight="1" x14ac:dyDescent="0.25">
      <c r="AA1521" s="82"/>
      <c r="AB1521" s="60"/>
      <c r="AC1521" s="97"/>
      <c r="AD1521" s="83"/>
    </row>
    <row r="1522" spans="27:30" ht="15" customHeight="1" x14ac:dyDescent="0.25">
      <c r="AA1522" s="82"/>
      <c r="AB1522" s="60"/>
      <c r="AC1522" s="97"/>
      <c r="AD1522" s="83"/>
    </row>
    <row r="1523" spans="27:30" ht="15" customHeight="1" x14ac:dyDescent="0.25">
      <c r="AA1523" s="82"/>
      <c r="AB1523" s="60"/>
      <c r="AC1523" s="97"/>
      <c r="AD1523" s="83"/>
    </row>
    <row r="1524" spans="27:30" ht="15" customHeight="1" x14ac:dyDescent="0.25">
      <c r="AA1524" s="82"/>
      <c r="AB1524" s="60"/>
      <c r="AC1524" s="97"/>
      <c r="AD1524" s="83"/>
    </row>
    <row r="1525" spans="27:30" ht="15" customHeight="1" x14ac:dyDescent="0.25">
      <c r="AA1525" s="82"/>
      <c r="AB1525" s="60"/>
      <c r="AC1525" s="97"/>
      <c r="AD1525" s="83"/>
    </row>
    <row r="1526" spans="27:30" ht="15" customHeight="1" x14ac:dyDescent="0.25">
      <c r="AA1526" s="82"/>
      <c r="AB1526" s="60"/>
      <c r="AC1526" s="97"/>
      <c r="AD1526" s="83"/>
    </row>
    <row r="1527" spans="27:30" ht="15" customHeight="1" x14ac:dyDescent="0.25">
      <c r="AA1527" s="82"/>
      <c r="AB1527" s="60"/>
      <c r="AC1527" s="97"/>
      <c r="AD1527" s="83"/>
    </row>
    <row r="1528" spans="27:30" ht="15" customHeight="1" x14ac:dyDescent="0.25">
      <c r="AA1528" s="82"/>
      <c r="AB1528" s="60"/>
      <c r="AC1528" s="97"/>
      <c r="AD1528" s="83"/>
    </row>
    <row r="1529" spans="27:30" ht="15" customHeight="1" x14ac:dyDescent="0.25">
      <c r="AA1529" s="82"/>
      <c r="AB1529" s="60"/>
      <c r="AC1529" s="97"/>
      <c r="AD1529" s="83"/>
    </row>
    <row r="1530" spans="27:30" ht="15" customHeight="1" x14ac:dyDescent="0.25">
      <c r="AA1530" s="82"/>
      <c r="AB1530" s="60"/>
      <c r="AC1530" s="97"/>
      <c r="AD1530" s="83"/>
    </row>
    <row r="1531" spans="27:30" ht="15" customHeight="1" x14ac:dyDescent="0.25">
      <c r="AA1531" s="82"/>
      <c r="AB1531" s="60"/>
      <c r="AC1531" s="97"/>
      <c r="AD1531" s="83"/>
    </row>
    <row r="1532" spans="27:30" ht="15" customHeight="1" x14ac:dyDescent="0.25">
      <c r="AA1532" s="82"/>
      <c r="AB1532" s="60"/>
      <c r="AC1532" s="97"/>
      <c r="AD1532" s="83"/>
    </row>
    <row r="1533" spans="27:30" ht="15" customHeight="1" x14ac:dyDescent="0.25">
      <c r="AA1533" s="82"/>
      <c r="AB1533" s="60"/>
      <c r="AC1533" s="97"/>
      <c r="AD1533" s="83"/>
    </row>
    <row r="1534" spans="27:30" ht="15" customHeight="1" x14ac:dyDescent="0.25">
      <c r="AA1534" s="82"/>
      <c r="AB1534" s="60"/>
      <c r="AC1534" s="97"/>
      <c r="AD1534" s="83"/>
    </row>
    <row r="1535" spans="27:30" ht="15" customHeight="1" x14ac:dyDescent="0.25">
      <c r="AA1535" s="82"/>
      <c r="AB1535" s="60"/>
      <c r="AC1535" s="97"/>
      <c r="AD1535" s="83"/>
    </row>
    <row r="1536" spans="27:30" ht="15" customHeight="1" x14ac:dyDescent="0.25">
      <c r="AA1536" s="82"/>
      <c r="AB1536" s="60"/>
      <c r="AC1536" s="97"/>
      <c r="AD1536" s="83"/>
    </row>
    <row r="1537" spans="27:30" ht="15" customHeight="1" x14ac:dyDescent="0.25">
      <c r="AA1537" s="82"/>
      <c r="AB1537" s="60"/>
      <c r="AC1537" s="97"/>
      <c r="AD1537" s="83"/>
    </row>
    <row r="1538" spans="27:30" ht="15" customHeight="1" x14ac:dyDescent="0.25">
      <c r="AA1538" s="82"/>
      <c r="AB1538" s="60"/>
      <c r="AC1538" s="97"/>
      <c r="AD1538" s="83"/>
    </row>
    <row r="1539" spans="27:30" ht="15" customHeight="1" x14ac:dyDescent="0.25">
      <c r="AA1539" s="82"/>
      <c r="AB1539" s="60"/>
      <c r="AC1539" s="97"/>
      <c r="AD1539" s="83"/>
    </row>
    <row r="1540" spans="27:30" ht="15" customHeight="1" x14ac:dyDescent="0.25">
      <c r="AA1540" s="82"/>
      <c r="AB1540" s="60"/>
      <c r="AC1540" s="97"/>
      <c r="AD1540" s="83"/>
    </row>
    <row r="1541" spans="27:30" ht="15" customHeight="1" x14ac:dyDescent="0.25">
      <c r="AA1541" s="82"/>
      <c r="AB1541" s="60"/>
      <c r="AC1541" s="97"/>
      <c r="AD1541" s="83"/>
    </row>
    <row r="1542" spans="27:30" ht="15" customHeight="1" x14ac:dyDescent="0.25">
      <c r="AA1542" s="82"/>
      <c r="AB1542" s="60"/>
      <c r="AC1542" s="97"/>
      <c r="AD1542" s="83"/>
    </row>
    <row r="1543" spans="27:30" ht="15" customHeight="1" x14ac:dyDescent="0.25">
      <c r="AA1543" s="82"/>
      <c r="AB1543" s="60"/>
      <c r="AC1543" s="97"/>
      <c r="AD1543" s="83"/>
    </row>
    <row r="1544" spans="27:30" ht="15" customHeight="1" x14ac:dyDescent="0.25">
      <c r="AA1544" s="82"/>
      <c r="AB1544" s="60"/>
      <c r="AC1544" s="97"/>
      <c r="AD1544" s="83"/>
    </row>
    <row r="1545" spans="27:30" ht="15" customHeight="1" x14ac:dyDescent="0.25">
      <c r="AA1545" s="82"/>
      <c r="AB1545" s="60"/>
      <c r="AC1545" s="97"/>
      <c r="AD1545" s="83"/>
    </row>
    <row r="1546" spans="27:30" ht="15" customHeight="1" x14ac:dyDescent="0.25">
      <c r="AA1546" s="82"/>
      <c r="AB1546" s="60"/>
      <c r="AC1546" s="97"/>
      <c r="AD1546" s="83"/>
    </row>
    <row r="1547" spans="27:30" ht="15" customHeight="1" x14ac:dyDescent="0.25">
      <c r="AA1547" s="82"/>
      <c r="AB1547" s="60"/>
      <c r="AC1547" s="97"/>
      <c r="AD1547" s="83"/>
    </row>
    <row r="1548" spans="27:30" ht="15" customHeight="1" x14ac:dyDescent="0.25">
      <c r="AA1548" s="82"/>
      <c r="AB1548" s="60"/>
      <c r="AC1548" s="97"/>
      <c r="AD1548" s="83"/>
    </row>
    <row r="1549" spans="27:30" ht="15" customHeight="1" x14ac:dyDescent="0.25">
      <c r="AA1549" s="82"/>
      <c r="AB1549" s="60"/>
      <c r="AC1549" s="97"/>
      <c r="AD1549" s="83"/>
    </row>
    <row r="1550" spans="27:30" ht="15" customHeight="1" x14ac:dyDescent="0.25">
      <c r="AA1550" s="82"/>
      <c r="AB1550" s="60"/>
      <c r="AC1550" s="97"/>
      <c r="AD1550" s="83"/>
    </row>
    <row r="1551" spans="27:30" ht="15" customHeight="1" x14ac:dyDescent="0.25">
      <c r="AA1551" s="82"/>
      <c r="AB1551" s="60"/>
      <c r="AC1551" s="97"/>
      <c r="AD1551" s="83"/>
    </row>
    <row r="1552" spans="27:30" ht="15" customHeight="1" x14ac:dyDescent="0.25">
      <c r="AA1552" s="82"/>
      <c r="AB1552" s="60"/>
      <c r="AC1552" s="97"/>
      <c r="AD1552" s="83"/>
    </row>
    <row r="1553" spans="27:30" ht="15" customHeight="1" x14ac:dyDescent="0.25">
      <c r="AA1553" s="82"/>
      <c r="AB1553" s="60"/>
      <c r="AC1553" s="97"/>
      <c r="AD1553" s="83"/>
    </row>
    <row r="1554" spans="27:30" ht="15" customHeight="1" x14ac:dyDescent="0.25">
      <c r="AA1554" s="82"/>
      <c r="AB1554" s="60"/>
      <c r="AC1554" s="97"/>
      <c r="AD1554" s="83"/>
    </row>
    <row r="1555" spans="27:30" ht="15" customHeight="1" x14ac:dyDescent="0.25">
      <c r="AA1555" s="82"/>
      <c r="AB1555" s="60"/>
      <c r="AC1555" s="97"/>
      <c r="AD1555" s="83"/>
    </row>
    <row r="1556" spans="27:30" ht="15" customHeight="1" x14ac:dyDescent="0.25">
      <c r="AA1556" s="82"/>
      <c r="AB1556" s="60"/>
      <c r="AC1556" s="97"/>
      <c r="AD1556" s="83"/>
    </row>
    <row r="1557" spans="27:30" ht="15" customHeight="1" x14ac:dyDescent="0.25">
      <c r="AA1557" s="82"/>
      <c r="AB1557" s="60"/>
      <c r="AC1557" s="97"/>
      <c r="AD1557" s="83"/>
    </row>
    <row r="1558" spans="27:30" ht="15" customHeight="1" x14ac:dyDescent="0.25">
      <c r="AA1558" s="82"/>
      <c r="AB1558" s="60"/>
      <c r="AC1558" s="97"/>
      <c r="AD1558" s="83"/>
    </row>
    <row r="1559" spans="27:30" ht="15" customHeight="1" x14ac:dyDescent="0.25">
      <c r="AA1559" s="82"/>
      <c r="AB1559" s="60"/>
      <c r="AC1559" s="97"/>
      <c r="AD1559" s="83"/>
    </row>
    <row r="1560" spans="27:30" ht="15" customHeight="1" x14ac:dyDescent="0.25">
      <c r="AA1560" s="82"/>
      <c r="AB1560" s="60"/>
      <c r="AC1560" s="97"/>
      <c r="AD1560" s="83"/>
    </row>
    <row r="1561" spans="27:30" ht="15" customHeight="1" x14ac:dyDescent="0.25">
      <c r="AA1561" s="82"/>
      <c r="AB1561" s="60"/>
      <c r="AC1561" s="97"/>
      <c r="AD1561" s="83"/>
    </row>
    <row r="1562" spans="27:30" ht="15" customHeight="1" x14ac:dyDescent="0.25">
      <c r="AA1562" s="82"/>
      <c r="AB1562" s="60"/>
      <c r="AC1562" s="97"/>
      <c r="AD1562" s="83"/>
    </row>
    <row r="1563" spans="27:30" ht="15" customHeight="1" x14ac:dyDescent="0.25">
      <c r="AA1563" s="82"/>
      <c r="AB1563" s="60"/>
      <c r="AC1563" s="97"/>
      <c r="AD1563" s="83"/>
    </row>
    <row r="1564" spans="27:30" ht="15" customHeight="1" x14ac:dyDescent="0.25">
      <c r="AA1564" s="82"/>
      <c r="AB1564" s="60"/>
      <c r="AC1564" s="97"/>
      <c r="AD1564" s="83"/>
    </row>
    <row r="1565" spans="27:30" ht="15" customHeight="1" x14ac:dyDescent="0.25">
      <c r="AA1565" s="82"/>
      <c r="AB1565" s="60"/>
      <c r="AC1565" s="97"/>
      <c r="AD1565" s="83"/>
    </row>
    <row r="1566" spans="27:30" ht="15" customHeight="1" x14ac:dyDescent="0.25">
      <c r="AA1566" s="82"/>
      <c r="AB1566" s="60"/>
      <c r="AC1566" s="97"/>
      <c r="AD1566" s="83"/>
    </row>
    <row r="1567" spans="27:30" ht="15" customHeight="1" x14ac:dyDescent="0.25">
      <c r="AA1567" s="82"/>
      <c r="AB1567" s="60"/>
      <c r="AC1567" s="97"/>
      <c r="AD1567" s="83"/>
    </row>
    <row r="1568" spans="27:30" ht="15" customHeight="1" x14ac:dyDescent="0.25">
      <c r="AA1568" s="82"/>
      <c r="AB1568" s="60"/>
      <c r="AC1568" s="97"/>
      <c r="AD1568" s="83"/>
    </row>
    <row r="1569" spans="27:30" ht="15" customHeight="1" x14ac:dyDescent="0.25">
      <c r="AA1569" s="82"/>
      <c r="AB1569" s="60"/>
      <c r="AC1569" s="97"/>
      <c r="AD1569" s="83"/>
    </row>
    <row r="1570" spans="27:30" ht="15" customHeight="1" x14ac:dyDescent="0.25">
      <c r="AA1570" s="82"/>
      <c r="AB1570" s="60"/>
      <c r="AC1570" s="97"/>
      <c r="AD1570" s="83"/>
    </row>
    <row r="1571" spans="27:30" ht="15" customHeight="1" x14ac:dyDescent="0.25">
      <c r="AA1571" s="82"/>
      <c r="AB1571" s="60"/>
      <c r="AC1571" s="97"/>
      <c r="AD1571" s="83"/>
    </row>
    <row r="1572" spans="27:30" ht="15" customHeight="1" x14ac:dyDescent="0.25">
      <c r="AA1572" s="82"/>
      <c r="AB1572" s="60"/>
      <c r="AC1572" s="97"/>
      <c r="AD1572" s="83"/>
    </row>
    <row r="1573" spans="27:30" ht="15" customHeight="1" x14ac:dyDescent="0.25">
      <c r="AA1573" s="82"/>
      <c r="AB1573" s="60"/>
      <c r="AC1573" s="97"/>
      <c r="AD1573" s="83"/>
    </row>
    <row r="1574" spans="27:30" ht="15" customHeight="1" x14ac:dyDescent="0.25">
      <c r="AA1574" s="82"/>
      <c r="AB1574" s="60"/>
      <c r="AC1574" s="97"/>
      <c r="AD1574" s="83"/>
    </row>
    <row r="1575" spans="27:30" ht="15" customHeight="1" x14ac:dyDescent="0.25">
      <c r="AA1575" s="82"/>
      <c r="AB1575" s="60"/>
      <c r="AC1575" s="97"/>
      <c r="AD1575" s="83"/>
    </row>
    <row r="1576" spans="27:30" ht="15" customHeight="1" x14ac:dyDescent="0.25">
      <c r="AA1576" s="82"/>
      <c r="AB1576" s="60"/>
      <c r="AC1576" s="97"/>
      <c r="AD1576" s="83"/>
    </row>
    <row r="1577" spans="27:30" ht="15" customHeight="1" x14ac:dyDescent="0.25">
      <c r="AA1577" s="82"/>
      <c r="AB1577" s="60"/>
      <c r="AC1577" s="97"/>
      <c r="AD1577" s="83"/>
    </row>
    <row r="1578" spans="27:30" ht="15" customHeight="1" x14ac:dyDescent="0.25">
      <c r="AA1578" s="82"/>
      <c r="AB1578" s="60"/>
      <c r="AC1578" s="97"/>
      <c r="AD1578" s="83"/>
    </row>
    <row r="1579" spans="27:30" ht="15" customHeight="1" x14ac:dyDescent="0.25">
      <c r="AA1579" s="82"/>
      <c r="AB1579" s="60"/>
      <c r="AC1579" s="97"/>
      <c r="AD1579" s="83"/>
    </row>
    <row r="1580" spans="27:30" ht="15" customHeight="1" x14ac:dyDescent="0.25">
      <c r="AA1580" s="82"/>
      <c r="AB1580" s="60"/>
      <c r="AC1580" s="97"/>
      <c r="AD1580" s="83"/>
    </row>
    <row r="1581" spans="27:30" ht="15" customHeight="1" x14ac:dyDescent="0.25">
      <c r="AA1581" s="82"/>
      <c r="AB1581" s="60"/>
      <c r="AC1581" s="97"/>
      <c r="AD1581" s="83"/>
    </row>
    <row r="1582" spans="27:30" ht="15" customHeight="1" x14ac:dyDescent="0.25">
      <c r="AA1582" s="82"/>
      <c r="AB1582" s="60"/>
      <c r="AC1582" s="97"/>
      <c r="AD1582" s="83"/>
    </row>
    <row r="1583" spans="27:30" ht="15" customHeight="1" x14ac:dyDescent="0.25">
      <c r="AA1583" s="82"/>
      <c r="AB1583" s="60"/>
      <c r="AC1583" s="97"/>
      <c r="AD1583" s="83"/>
    </row>
    <row r="1584" spans="27:30" ht="15" customHeight="1" x14ac:dyDescent="0.25">
      <c r="AA1584" s="82"/>
      <c r="AB1584" s="60"/>
      <c r="AC1584" s="97"/>
      <c r="AD1584" s="83"/>
    </row>
    <row r="1585" spans="27:30" ht="15" customHeight="1" x14ac:dyDescent="0.25">
      <c r="AA1585" s="82"/>
      <c r="AB1585" s="60"/>
      <c r="AC1585" s="97"/>
      <c r="AD1585" s="83"/>
    </row>
    <row r="1586" spans="27:30" ht="15" customHeight="1" x14ac:dyDescent="0.25">
      <c r="AA1586" s="82"/>
      <c r="AB1586" s="60"/>
      <c r="AC1586" s="97"/>
      <c r="AD1586" s="83"/>
    </row>
    <row r="1587" spans="27:30" ht="15" customHeight="1" x14ac:dyDescent="0.25">
      <c r="AA1587" s="82"/>
      <c r="AB1587" s="60"/>
      <c r="AC1587" s="97"/>
      <c r="AD1587" s="83"/>
    </row>
    <row r="1588" spans="27:30" ht="15" customHeight="1" x14ac:dyDescent="0.25">
      <c r="AA1588" s="82"/>
      <c r="AB1588" s="60"/>
      <c r="AC1588" s="97"/>
      <c r="AD1588" s="83"/>
    </row>
    <row r="1589" spans="27:30" ht="15" customHeight="1" x14ac:dyDescent="0.25">
      <c r="AA1589" s="82"/>
      <c r="AB1589" s="60"/>
      <c r="AC1589" s="97"/>
      <c r="AD1589" s="83"/>
    </row>
    <row r="1590" spans="27:30" ht="15" customHeight="1" x14ac:dyDescent="0.25">
      <c r="AA1590" s="82"/>
      <c r="AB1590" s="60"/>
      <c r="AC1590" s="97"/>
      <c r="AD1590" s="83"/>
    </row>
    <row r="1591" spans="27:30" ht="15" customHeight="1" x14ac:dyDescent="0.25">
      <c r="AA1591" s="82"/>
      <c r="AB1591" s="60"/>
      <c r="AC1591" s="97"/>
      <c r="AD1591" s="83"/>
    </row>
    <row r="1592" spans="27:30" ht="15" customHeight="1" x14ac:dyDescent="0.25">
      <c r="AA1592" s="82"/>
      <c r="AB1592" s="60"/>
      <c r="AC1592" s="97"/>
      <c r="AD1592" s="83"/>
    </row>
    <row r="1593" spans="27:30" ht="15" customHeight="1" x14ac:dyDescent="0.25">
      <c r="AA1593" s="82"/>
      <c r="AB1593" s="60"/>
      <c r="AC1593" s="97"/>
      <c r="AD1593" s="83"/>
    </row>
    <row r="1594" spans="27:30" ht="15" customHeight="1" x14ac:dyDescent="0.25">
      <c r="AA1594" s="82"/>
      <c r="AB1594" s="60"/>
      <c r="AC1594" s="97"/>
      <c r="AD1594" s="83"/>
    </row>
    <row r="1595" spans="27:30" ht="15" customHeight="1" x14ac:dyDescent="0.25">
      <c r="AA1595" s="82"/>
      <c r="AB1595" s="60"/>
      <c r="AC1595" s="97"/>
      <c r="AD1595" s="83"/>
    </row>
    <row r="1596" spans="27:30" ht="15" customHeight="1" x14ac:dyDescent="0.25">
      <c r="AA1596" s="82"/>
      <c r="AB1596" s="60"/>
      <c r="AC1596" s="97"/>
      <c r="AD1596" s="83"/>
    </row>
    <row r="1597" spans="27:30" ht="15" customHeight="1" x14ac:dyDescent="0.25">
      <c r="AA1597" s="82"/>
      <c r="AB1597" s="60"/>
      <c r="AC1597" s="97"/>
      <c r="AD1597" s="83"/>
    </row>
    <row r="1598" spans="27:30" ht="15" customHeight="1" x14ac:dyDescent="0.25">
      <c r="AA1598" s="82"/>
      <c r="AB1598" s="60"/>
      <c r="AC1598" s="97"/>
      <c r="AD1598" s="83"/>
    </row>
    <row r="1599" spans="27:30" ht="15" customHeight="1" x14ac:dyDescent="0.25">
      <c r="AA1599" s="82"/>
      <c r="AB1599" s="60"/>
      <c r="AC1599" s="97"/>
      <c r="AD1599" s="83"/>
    </row>
    <row r="1600" spans="27:30" ht="15" customHeight="1" x14ac:dyDescent="0.25">
      <c r="AA1600" s="82"/>
      <c r="AB1600" s="60"/>
      <c r="AC1600" s="97"/>
      <c r="AD1600" s="83"/>
    </row>
    <row r="1601" spans="27:30" ht="15" customHeight="1" x14ac:dyDescent="0.25">
      <c r="AA1601" s="82"/>
      <c r="AB1601" s="60"/>
      <c r="AC1601" s="97"/>
      <c r="AD1601" s="83"/>
    </row>
    <row r="1602" spans="27:30" ht="15" customHeight="1" x14ac:dyDescent="0.25">
      <c r="AA1602" s="82"/>
      <c r="AB1602" s="60"/>
      <c r="AC1602" s="97"/>
      <c r="AD1602" s="83"/>
    </row>
    <row r="1603" spans="27:30" ht="15" customHeight="1" x14ac:dyDescent="0.25">
      <c r="AA1603" s="82"/>
      <c r="AB1603" s="60"/>
      <c r="AC1603" s="97"/>
      <c r="AD1603" s="83"/>
    </row>
    <row r="1604" spans="27:30" ht="15" customHeight="1" x14ac:dyDescent="0.25">
      <c r="AA1604" s="82"/>
      <c r="AB1604" s="60"/>
      <c r="AC1604" s="97"/>
      <c r="AD1604" s="83"/>
    </row>
    <row r="1605" spans="27:30" ht="15" customHeight="1" x14ac:dyDescent="0.25">
      <c r="AA1605" s="82"/>
      <c r="AB1605" s="60"/>
      <c r="AC1605" s="97"/>
      <c r="AD1605" s="83"/>
    </row>
    <row r="1606" spans="27:30" ht="15" customHeight="1" x14ac:dyDescent="0.25">
      <c r="AA1606" s="82"/>
      <c r="AB1606" s="60"/>
      <c r="AC1606" s="97"/>
      <c r="AD1606" s="83"/>
    </row>
    <row r="1607" spans="27:30" ht="15" customHeight="1" x14ac:dyDescent="0.25">
      <c r="AA1607" s="82"/>
      <c r="AB1607" s="60"/>
      <c r="AC1607" s="97"/>
      <c r="AD1607" s="83"/>
    </row>
    <row r="1608" spans="27:30" ht="15" customHeight="1" x14ac:dyDescent="0.25">
      <c r="AA1608" s="82"/>
      <c r="AB1608" s="60"/>
      <c r="AC1608" s="97"/>
      <c r="AD1608" s="83"/>
    </row>
    <row r="1609" spans="27:30" ht="15" customHeight="1" x14ac:dyDescent="0.25">
      <c r="AA1609" s="82"/>
      <c r="AB1609" s="60"/>
      <c r="AC1609" s="97"/>
      <c r="AD1609" s="83"/>
    </row>
    <row r="1610" spans="27:30" ht="15" customHeight="1" x14ac:dyDescent="0.25">
      <c r="AA1610" s="82"/>
      <c r="AB1610" s="60"/>
      <c r="AC1610" s="97"/>
      <c r="AD1610" s="83"/>
    </row>
    <row r="1611" spans="27:30" ht="15" customHeight="1" x14ac:dyDescent="0.25">
      <c r="AA1611" s="82"/>
      <c r="AB1611" s="60"/>
      <c r="AC1611" s="97"/>
      <c r="AD1611" s="83"/>
    </row>
    <row r="1612" spans="27:30" ht="15" customHeight="1" x14ac:dyDescent="0.25">
      <c r="AA1612" s="82"/>
      <c r="AB1612" s="60"/>
      <c r="AC1612" s="97"/>
      <c r="AD1612" s="83"/>
    </row>
    <row r="1613" spans="27:30" ht="15" customHeight="1" x14ac:dyDescent="0.25">
      <c r="AA1613" s="82"/>
      <c r="AB1613" s="60"/>
      <c r="AC1613" s="97"/>
      <c r="AD1613" s="83"/>
    </row>
    <row r="1614" spans="27:30" ht="15" customHeight="1" x14ac:dyDescent="0.25">
      <c r="AA1614" s="82"/>
      <c r="AB1614" s="60"/>
      <c r="AC1614" s="97"/>
      <c r="AD1614" s="83"/>
    </row>
    <row r="1615" spans="27:30" ht="15" customHeight="1" x14ac:dyDescent="0.25">
      <c r="AA1615" s="82"/>
      <c r="AB1615" s="60"/>
      <c r="AC1615" s="97"/>
      <c r="AD1615" s="83"/>
    </row>
    <row r="1616" spans="27:30" ht="15" customHeight="1" x14ac:dyDescent="0.25">
      <c r="AA1616" s="82"/>
      <c r="AB1616" s="60"/>
      <c r="AC1616" s="97"/>
      <c r="AD1616" s="83"/>
    </row>
    <row r="1617" spans="27:30" ht="15" customHeight="1" x14ac:dyDescent="0.25">
      <c r="AA1617" s="82"/>
      <c r="AB1617" s="60"/>
      <c r="AC1617" s="97"/>
      <c r="AD1617" s="83"/>
    </row>
    <row r="1618" spans="27:30" ht="15" customHeight="1" x14ac:dyDescent="0.25">
      <c r="AA1618" s="82"/>
      <c r="AB1618" s="60"/>
      <c r="AC1618" s="97"/>
      <c r="AD1618" s="83"/>
    </row>
    <row r="1619" spans="27:30" ht="15" customHeight="1" x14ac:dyDescent="0.25">
      <c r="AA1619" s="82"/>
      <c r="AB1619" s="60"/>
      <c r="AC1619" s="97"/>
      <c r="AD1619" s="83"/>
    </row>
    <row r="1620" spans="27:30" ht="15" customHeight="1" x14ac:dyDescent="0.25">
      <c r="AA1620" s="82"/>
      <c r="AB1620" s="60"/>
      <c r="AC1620" s="97"/>
      <c r="AD1620" s="83"/>
    </row>
    <row r="1621" spans="27:30" ht="15" customHeight="1" x14ac:dyDescent="0.25">
      <c r="AA1621" s="82"/>
      <c r="AB1621" s="60"/>
      <c r="AC1621" s="97"/>
      <c r="AD1621" s="83"/>
    </row>
    <row r="1622" spans="27:30" ht="15" customHeight="1" x14ac:dyDescent="0.25">
      <c r="AA1622" s="82"/>
      <c r="AB1622" s="60"/>
      <c r="AC1622" s="97"/>
      <c r="AD1622" s="83"/>
    </row>
    <row r="1623" spans="27:30" ht="15" customHeight="1" x14ac:dyDescent="0.25">
      <c r="AA1623" s="82"/>
      <c r="AB1623" s="60"/>
      <c r="AC1623" s="97"/>
      <c r="AD1623" s="83"/>
    </row>
    <row r="1624" spans="27:30" ht="15" customHeight="1" x14ac:dyDescent="0.25">
      <c r="AA1624" s="82"/>
      <c r="AB1624" s="60"/>
      <c r="AC1624" s="97"/>
      <c r="AD1624" s="83"/>
    </row>
    <row r="1625" spans="27:30" ht="15" customHeight="1" x14ac:dyDescent="0.25">
      <c r="AA1625" s="82"/>
      <c r="AB1625" s="60"/>
      <c r="AC1625" s="97"/>
      <c r="AD1625" s="83"/>
    </row>
    <row r="1626" spans="27:30" ht="15" customHeight="1" x14ac:dyDescent="0.25">
      <c r="AA1626" s="82"/>
      <c r="AB1626" s="60"/>
      <c r="AC1626" s="97"/>
      <c r="AD1626" s="83"/>
    </row>
    <row r="1627" spans="27:30" ht="15" customHeight="1" x14ac:dyDescent="0.25">
      <c r="AA1627" s="82"/>
      <c r="AB1627" s="60"/>
      <c r="AC1627" s="97"/>
      <c r="AD1627" s="83"/>
    </row>
    <row r="1628" spans="27:30" ht="15" customHeight="1" x14ac:dyDescent="0.25">
      <c r="AA1628" s="82"/>
      <c r="AB1628" s="60"/>
      <c r="AC1628" s="97"/>
      <c r="AD1628" s="83"/>
    </row>
    <row r="1629" spans="27:30" ht="15" customHeight="1" x14ac:dyDescent="0.25">
      <c r="AA1629" s="82"/>
      <c r="AB1629" s="60"/>
      <c r="AC1629" s="97"/>
      <c r="AD1629" s="83"/>
    </row>
    <row r="1630" spans="27:30" ht="15" customHeight="1" x14ac:dyDescent="0.25">
      <c r="AA1630" s="82"/>
      <c r="AB1630" s="60"/>
      <c r="AC1630" s="97"/>
      <c r="AD1630" s="83"/>
    </row>
    <row r="1631" spans="27:30" ht="15" customHeight="1" x14ac:dyDescent="0.25">
      <c r="AA1631" s="82"/>
      <c r="AB1631" s="60"/>
      <c r="AC1631" s="97"/>
      <c r="AD1631" s="83"/>
    </row>
    <row r="1632" spans="27:30" ht="15" customHeight="1" x14ac:dyDescent="0.25">
      <c r="AA1632" s="82"/>
      <c r="AB1632" s="60"/>
      <c r="AC1632" s="97"/>
      <c r="AD1632" s="83"/>
    </row>
    <row r="1633" spans="27:30" ht="15" customHeight="1" x14ac:dyDescent="0.25">
      <c r="AA1633" s="82"/>
      <c r="AB1633" s="60"/>
      <c r="AC1633" s="97"/>
      <c r="AD1633" s="83"/>
    </row>
    <row r="1634" spans="27:30" ht="15" customHeight="1" x14ac:dyDescent="0.25">
      <c r="AA1634" s="82"/>
      <c r="AB1634" s="60"/>
      <c r="AC1634" s="97"/>
      <c r="AD1634" s="83"/>
    </row>
    <row r="1635" spans="27:30" ht="15" customHeight="1" x14ac:dyDescent="0.25">
      <c r="AA1635" s="82"/>
      <c r="AB1635" s="60"/>
      <c r="AC1635" s="97"/>
      <c r="AD1635" s="83"/>
    </row>
    <row r="1636" spans="27:30" ht="15" customHeight="1" x14ac:dyDescent="0.25">
      <c r="AA1636" s="82"/>
      <c r="AB1636" s="60"/>
      <c r="AC1636" s="97"/>
      <c r="AD1636" s="83"/>
    </row>
    <row r="1637" spans="27:30" ht="15" customHeight="1" x14ac:dyDescent="0.25">
      <c r="AA1637" s="82"/>
      <c r="AB1637" s="60"/>
      <c r="AC1637" s="97"/>
      <c r="AD1637" s="83"/>
    </row>
    <row r="1638" spans="27:30" ht="15" customHeight="1" x14ac:dyDescent="0.25">
      <c r="AA1638" s="82"/>
      <c r="AB1638" s="60"/>
      <c r="AC1638" s="97"/>
      <c r="AD1638" s="83"/>
    </row>
    <row r="1639" spans="27:30" ht="15" customHeight="1" x14ac:dyDescent="0.25">
      <c r="AA1639" s="82"/>
      <c r="AB1639" s="60"/>
      <c r="AC1639" s="97"/>
      <c r="AD1639" s="83"/>
    </row>
    <row r="1640" spans="27:30" ht="15" customHeight="1" x14ac:dyDescent="0.25">
      <c r="AA1640" s="82"/>
      <c r="AB1640" s="60"/>
      <c r="AC1640" s="97"/>
      <c r="AD1640" s="83"/>
    </row>
    <row r="1641" spans="27:30" ht="15" customHeight="1" x14ac:dyDescent="0.25">
      <c r="AA1641" s="82"/>
      <c r="AB1641" s="60"/>
      <c r="AC1641" s="97"/>
      <c r="AD1641" s="83"/>
    </row>
    <row r="1642" spans="27:30" ht="15" customHeight="1" x14ac:dyDescent="0.25">
      <c r="AA1642" s="82"/>
      <c r="AB1642" s="60"/>
      <c r="AC1642" s="97"/>
      <c r="AD1642" s="83"/>
    </row>
    <row r="1643" spans="27:30" ht="15" customHeight="1" x14ac:dyDescent="0.25">
      <c r="AA1643" s="82"/>
      <c r="AB1643" s="60"/>
      <c r="AC1643" s="97"/>
      <c r="AD1643" s="83"/>
    </row>
    <row r="1644" spans="27:30" ht="15" customHeight="1" x14ac:dyDescent="0.25">
      <c r="AA1644" s="82"/>
      <c r="AB1644" s="60"/>
      <c r="AC1644" s="97"/>
      <c r="AD1644" s="83"/>
    </row>
    <row r="1645" spans="27:30" ht="15" customHeight="1" x14ac:dyDescent="0.25">
      <c r="AA1645" s="82"/>
      <c r="AB1645" s="60"/>
      <c r="AC1645" s="97"/>
      <c r="AD1645" s="83"/>
    </row>
    <row r="1646" spans="27:30" ht="15" customHeight="1" x14ac:dyDescent="0.25">
      <c r="AA1646" s="82"/>
      <c r="AB1646" s="60"/>
      <c r="AC1646" s="97"/>
      <c r="AD1646" s="83"/>
    </row>
    <row r="1647" spans="27:30" ht="15" customHeight="1" x14ac:dyDescent="0.25">
      <c r="AA1647" s="82"/>
      <c r="AB1647" s="60"/>
      <c r="AC1647" s="97"/>
      <c r="AD1647" s="83"/>
    </row>
    <row r="1648" spans="27:30" ht="15" customHeight="1" x14ac:dyDescent="0.25">
      <c r="AA1648" s="82"/>
      <c r="AB1648" s="60"/>
      <c r="AC1648" s="97"/>
      <c r="AD1648" s="83"/>
    </row>
    <row r="1649" spans="27:30" ht="15" customHeight="1" x14ac:dyDescent="0.25">
      <c r="AA1649" s="82"/>
      <c r="AB1649" s="60"/>
      <c r="AC1649" s="97"/>
      <c r="AD1649" s="83"/>
    </row>
    <row r="1650" spans="27:30" ht="15" customHeight="1" x14ac:dyDescent="0.25">
      <c r="AA1650" s="82"/>
      <c r="AB1650" s="60"/>
      <c r="AC1650" s="97"/>
      <c r="AD1650" s="83"/>
    </row>
    <row r="1651" spans="27:30" ht="15" customHeight="1" x14ac:dyDescent="0.25">
      <c r="AA1651" s="82"/>
      <c r="AB1651" s="60"/>
      <c r="AC1651" s="97"/>
      <c r="AD1651" s="83"/>
    </row>
    <row r="1652" spans="27:30" ht="15" customHeight="1" x14ac:dyDescent="0.25">
      <c r="AA1652" s="82"/>
      <c r="AB1652" s="60"/>
      <c r="AC1652" s="97"/>
      <c r="AD1652" s="83"/>
    </row>
    <row r="1653" spans="27:30" ht="15" customHeight="1" x14ac:dyDescent="0.25">
      <c r="AA1653" s="82"/>
      <c r="AB1653" s="60"/>
      <c r="AC1653" s="97"/>
      <c r="AD1653" s="83"/>
    </row>
    <row r="1654" spans="27:30" ht="15" customHeight="1" x14ac:dyDescent="0.25">
      <c r="AA1654" s="82"/>
      <c r="AB1654" s="60"/>
      <c r="AC1654" s="97"/>
      <c r="AD1654" s="83"/>
    </row>
    <row r="1655" spans="27:30" ht="15" customHeight="1" x14ac:dyDescent="0.25">
      <c r="AA1655" s="82"/>
      <c r="AB1655" s="60"/>
      <c r="AC1655" s="97"/>
      <c r="AD1655" s="83"/>
    </row>
    <row r="1656" spans="27:30" ht="15" customHeight="1" x14ac:dyDescent="0.25">
      <c r="AA1656" s="82"/>
      <c r="AB1656" s="60"/>
      <c r="AC1656" s="97"/>
      <c r="AD1656" s="83"/>
    </row>
    <row r="1657" spans="27:30" ht="15" customHeight="1" x14ac:dyDescent="0.25">
      <c r="AA1657" s="82"/>
      <c r="AB1657" s="60"/>
      <c r="AC1657" s="97"/>
      <c r="AD1657" s="83"/>
    </row>
    <row r="1658" spans="27:30" ht="15" customHeight="1" x14ac:dyDescent="0.25">
      <c r="AA1658" s="82"/>
      <c r="AB1658" s="60"/>
      <c r="AC1658" s="97"/>
      <c r="AD1658" s="83"/>
    </row>
    <row r="1659" spans="27:30" ht="15" customHeight="1" x14ac:dyDescent="0.25">
      <c r="AA1659" s="82"/>
      <c r="AB1659" s="60"/>
      <c r="AC1659" s="97"/>
      <c r="AD1659" s="83"/>
    </row>
    <row r="1660" spans="27:30" ht="15" customHeight="1" x14ac:dyDescent="0.25">
      <c r="AA1660" s="82"/>
      <c r="AB1660" s="60"/>
      <c r="AC1660" s="97"/>
      <c r="AD1660" s="83"/>
    </row>
    <row r="1661" spans="27:30" ht="15" customHeight="1" x14ac:dyDescent="0.25">
      <c r="AA1661" s="82"/>
      <c r="AB1661" s="60"/>
      <c r="AC1661" s="97"/>
      <c r="AD1661" s="83"/>
    </row>
    <row r="1662" spans="27:30" ht="15" customHeight="1" x14ac:dyDescent="0.25">
      <c r="AA1662" s="82"/>
      <c r="AB1662" s="60"/>
      <c r="AC1662" s="97"/>
      <c r="AD1662" s="83"/>
    </row>
    <row r="1663" spans="27:30" ht="15" customHeight="1" x14ac:dyDescent="0.25">
      <c r="AA1663" s="82"/>
      <c r="AB1663" s="60"/>
      <c r="AC1663" s="97"/>
      <c r="AD1663" s="83"/>
    </row>
    <row r="1664" spans="27:30" ht="15" customHeight="1" x14ac:dyDescent="0.25">
      <c r="AA1664" s="82"/>
      <c r="AB1664" s="60"/>
      <c r="AC1664" s="97"/>
      <c r="AD1664" s="83"/>
    </row>
    <row r="1665" spans="27:30" ht="15" customHeight="1" x14ac:dyDescent="0.25">
      <c r="AA1665" s="82"/>
      <c r="AB1665" s="60"/>
      <c r="AC1665" s="97"/>
      <c r="AD1665" s="83"/>
    </row>
    <row r="1666" spans="27:30" ht="15" customHeight="1" x14ac:dyDescent="0.25">
      <c r="AA1666" s="82"/>
      <c r="AB1666" s="60"/>
      <c r="AC1666" s="97"/>
      <c r="AD1666" s="83"/>
    </row>
    <row r="1667" spans="27:30" ht="15" customHeight="1" x14ac:dyDescent="0.25">
      <c r="AA1667" s="82"/>
      <c r="AB1667" s="60"/>
      <c r="AC1667" s="97"/>
      <c r="AD1667" s="83"/>
    </row>
    <row r="1668" spans="27:30" ht="15" customHeight="1" x14ac:dyDescent="0.25">
      <c r="AA1668" s="82"/>
      <c r="AB1668" s="60"/>
      <c r="AC1668" s="97"/>
      <c r="AD1668" s="83"/>
    </row>
    <row r="1669" spans="27:30" ht="15" customHeight="1" x14ac:dyDescent="0.25">
      <c r="AA1669" s="82"/>
      <c r="AB1669" s="60"/>
      <c r="AC1669" s="97"/>
      <c r="AD1669" s="83"/>
    </row>
    <row r="1670" spans="27:30" ht="15" customHeight="1" x14ac:dyDescent="0.25">
      <c r="AA1670" s="82"/>
      <c r="AB1670" s="60"/>
      <c r="AC1670" s="97"/>
      <c r="AD1670" s="83"/>
    </row>
    <row r="1671" spans="27:30" ht="15" customHeight="1" x14ac:dyDescent="0.25">
      <c r="AA1671" s="82"/>
      <c r="AB1671" s="60"/>
      <c r="AC1671" s="97"/>
      <c r="AD1671" s="83"/>
    </row>
    <row r="1672" spans="27:30" ht="15" customHeight="1" x14ac:dyDescent="0.25">
      <c r="AA1672" s="82"/>
      <c r="AB1672" s="60"/>
      <c r="AC1672" s="97"/>
      <c r="AD1672" s="83"/>
    </row>
    <row r="1673" spans="27:30" ht="15" customHeight="1" x14ac:dyDescent="0.25">
      <c r="AA1673" s="82"/>
      <c r="AB1673" s="60"/>
      <c r="AC1673" s="97"/>
      <c r="AD1673" s="83"/>
    </row>
    <row r="1674" spans="27:30" ht="15" customHeight="1" x14ac:dyDescent="0.25">
      <c r="AA1674" s="82"/>
      <c r="AB1674" s="60"/>
      <c r="AC1674" s="97"/>
      <c r="AD1674" s="83"/>
    </row>
    <row r="1675" spans="27:30" ht="15" customHeight="1" x14ac:dyDescent="0.25">
      <c r="AA1675" s="82"/>
      <c r="AB1675" s="60"/>
      <c r="AC1675" s="97"/>
      <c r="AD1675" s="83"/>
    </row>
    <row r="1676" spans="27:30" ht="15" customHeight="1" x14ac:dyDescent="0.25">
      <c r="AA1676" s="82"/>
      <c r="AB1676" s="60"/>
      <c r="AC1676" s="97"/>
      <c r="AD1676" s="83"/>
    </row>
    <row r="1677" spans="27:30" ht="15" customHeight="1" x14ac:dyDescent="0.25">
      <c r="AA1677" s="82"/>
      <c r="AB1677" s="60"/>
      <c r="AC1677" s="97"/>
      <c r="AD1677" s="83"/>
    </row>
    <row r="1678" spans="27:30" ht="15" customHeight="1" x14ac:dyDescent="0.25">
      <c r="AA1678" s="82"/>
      <c r="AB1678" s="60"/>
      <c r="AC1678" s="97"/>
      <c r="AD1678" s="83"/>
    </row>
    <row r="1679" spans="27:30" ht="15" customHeight="1" x14ac:dyDescent="0.25">
      <c r="AA1679" s="82"/>
      <c r="AB1679" s="60"/>
      <c r="AC1679" s="97"/>
      <c r="AD1679" s="83"/>
    </row>
    <row r="1680" spans="27:30" ht="15" customHeight="1" x14ac:dyDescent="0.25">
      <c r="AA1680" s="82"/>
      <c r="AB1680" s="60"/>
      <c r="AC1680" s="97"/>
      <c r="AD1680" s="83"/>
    </row>
    <row r="1681" spans="27:30" ht="15" customHeight="1" x14ac:dyDescent="0.25">
      <c r="AA1681" s="82"/>
      <c r="AB1681" s="60"/>
      <c r="AC1681" s="97"/>
      <c r="AD1681" s="83"/>
    </row>
    <row r="1682" spans="27:30" ht="15" customHeight="1" x14ac:dyDescent="0.25">
      <c r="AA1682" s="82"/>
      <c r="AB1682" s="60"/>
      <c r="AC1682" s="97"/>
      <c r="AD1682" s="83"/>
    </row>
    <row r="1683" spans="27:30" ht="15" customHeight="1" x14ac:dyDescent="0.25">
      <c r="AA1683" s="82"/>
      <c r="AB1683" s="60"/>
      <c r="AC1683" s="97"/>
      <c r="AD1683" s="83"/>
    </row>
    <row r="1684" spans="27:30" ht="15" customHeight="1" x14ac:dyDescent="0.25">
      <c r="AA1684" s="82"/>
      <c r="AB1684" s="60"/>
      <c r="AC1684" s="97"/>
      <c r="AD1684" s="83"/>
    </row>
    <row r="1685" spans="27:30" ht="15" customHeight="1" x14ac:dyDescent="0.25">
      <c r="AA1685" s="82"/>
      <c r="AB1685" s="60"/>
      <c r="AC1685" s="97"/>
      <c r="AD1685" s="83"/>
    </row>
    <row r="1686" spans="27:30" ht="15" customHeight="1" x14ac:dyDescent="0.25">
      <c r="AA1686" s="82"/>
      <c r="AB1686" s="60"/>
      <c r="AC1686" s="97"/>
      <c r="AD1686" s="83"/>
    </row>
    <row r="1687" spans="27:30" ht="15" customHeight="1" x14ac:dyDescent="0.25">
      <c r="AA1687" s="82"/>
      <c r="AB1687" s="60"/>
      <c r="AC1687" s="97"/>
      <c r="AD1687" s="83"/>
    </row>
    <row r="1688" spans="27:30" ht="15" customHeight="1" x14ac:dyDescent="0.25">
      <c r="AA1688" s="82"/>
      <c r="AB1688" s="60"/>
      <c r="AC1688" s="97"/>
      <c r="AD1688" s="83"/>
    </row>
    <row r="1689" spans="27:30" ht="15" customHeight="1" x14ac:dyDescent="0.25">
      <c r="AA1689" s="82"/>
      <c r="AB1689" s="60"/>
      <c r="AC1689" s="97"/>
      <c r="AD1689" s="83"/>
    </row>
    <row r="1690" spans="27:30" ht="15" customHeight="1" x14ac:dyDescent="0.25">
      <c r="AA1690" s="82"/>
      <c r="AB1690" s="60"/>
      <c r="AC1690" s="97"/>
      <c r="AD1690" s="83"/>
    </row>
    <row r="1691" spans="27:30" ht="15" customHeight="1" x14ac:dyDescent="0.25">
      <c r="AA1691" s="82"/>
      <c r="AB1691" s="60"/>
      <c r="AC1691" s="97"/>
      <c r="AD1691" s="83"/>
    </row>
    <row r="1692" spans="27:30" ht="15" customHeight="1" x14ac:dyDescent="0.25">
      <c r="AA1692" s="82"/>
      <c r="AB1692" s="60"/>
      <c r="AC1692" s="97"/>
      <c r="AD1692" s="83"/>
    </row>
    <row r="1693" spans="27:30" ht="15" customHeight="1" x14ac:dyDescent="0.25">
      <c r="AA1693" s="82"/>
      <c r="AB1693" s="60"/>
      <c r="AC1693" s="97"/>
      <c r="AD1693" s="83"/>
    </row>
    <row r="1694" spans="27:30" ht="15" customHeight="1" x14ac:dyDescent="0.25">
      <c r="AA1694" s="82"/>
      <c r="AB1694" s="60"/>
      <c r="AC1694" s="97"/>
      <c r="AD1694" s="83"/>
    </row>
    <row r="1695" spans="27:30" ht="15" customHeight="1" x14ac:dyDescent="0.25">
      <c r="AA1695" s="82"/>
      <c r="AB1695" s="60"/>
      <c r="AC1695" s="97"/>
      <c r="AD1695" s="83"/>
    </row>
    <row r="1696" spans="27:30" ht="15" customHeight="1" x14ac:dyDescent="0.25">
      <c r="AA1696" s="82"/>
      <c r="AB1696" s="60"/>
      <c r="AC1696" s="97"/>
      <c r="AD1696" s="83"/>
    </row>
    <row r="1697" spans="27:30" ht="15" customHeight="1" x14ac:dyDescent="0.25">
      <c r="AA1697" s="82"/>
      <c r="AB1697" s="60"/>
      <c r="AC1697" s="97"/>
      <c r="AD1697" s="83"/>
    </row>
    <row r="1698" spans="27:30" ht="15" customHeight="1" x14ac:dyDescent="0.25">
      <c r="AA1698" s="82"/>
      <c r="AB1698" s="60"/>
      <c r="AC1698" s="97"/>
      <c r="AD1698" s="83"/>
    </row>
    <row r="1699" spans="27:30" ht="15" customHeight="1" x14ac:dyDescent="0.25">
      <c r="AA1699" s="82"/>
      <c r="AB1699" s="60"/>
      <c r="AC1699" s="97"/>
      <c r="AD1699" s="83"/>
    </row>
    <row r="1700" spans="27:30" ht="15" customHeight="1" x14ac:dyDescent="0.25">
      <c r="AA1700" s="82"/>
      <c r="AB1700" s="60"/>
      <c r="AC1700" s="97"/>
      <c r="AD1700" s="83"/>
    </row>
    <row r="1701" spans="27:30" ht="15" customHeight="1" x14ac:dyDescent="0.25">
      <c r="AA1701" s="82"/>
      <c r="AB1701" s="60"/>
      <c r="AC1701" s="97"/>
      <c r="AD1701" s="83"/>
    </row>
    <row r="1702" spans="27:30" ht="15" customHeight="1" x14ac:dyDescent="0.25">
      <c r="AA1702" s="82"/>
      <c r="AB1702" s="60"/>
      <c r="AC1702" s="97"/>
      <c r="AD1702" s="83"/>
    </row>
    <row r="1703" spans="27:30" ht="15" customHeight="1" x14ac:dyDescent="0.25">
      <c r="AA1703" s="82"/>
      <c r="AB1703" s="60"/>
      <c r="AC1703" s="97"/>
      <c r="AD1703" s="83"/>
    </row>
    <row r="1704" spans="27:30" ht="15" customHeight="1" x14ac:dyDescent="0.25">
      <c r="AA1704" s="82"/>
      <c r="AB1704" s="60"/>
      <c r="AC1704" s="97"/>
      <c r="AD1704" s="83"/>
    </row>
    <row r="1705" spans="27:30" ht="15" customHeight="1" x14ac:dyDescent="0.25">
      <c r="AA1705" s="82"/>
      <c r="AB1705" s="60"/>
      <c r="AC1705" s="97"/>
      <c r="AD1705" s="83"/>
    </row>
    <row r="1706" spans="27:30" ht="15" customHeight="1" x14ac:dyDescent="0.25">
      <c r="AA1706" s="82"/>
      <c r="AB1706" s="60"/>
      <c r="AC1706" s="97"/>
      <c r="AD1706" s="83"/>
    </row>
    <row r="1707" spans="27:30" ht="15" customHeight="1" x14ac:dyDescent="0.25">
      <c r="AA1707" s="82"/>
      <c r="AB1707" s="60"/>
      <c r="AC1707" s="97"/>
      <c r="AD1707" s="83"/>
    </row>
    <row r="1708" spans="27:30" ht="15" customHeight="1" x14ac:dyDescent="0.25">
      <c r="AA1708" s="82"/>
      <c r="AB1708" s="60"/>
      <c r="AC1708" s="97"/>
      <c r="AD1708" s="83"/>
    </row>
    <row r="1709" spans="27:30" ht="15" customHeight="1" x14ac:dyDescent="0.25">
      <c r="AA1709" s="82"/>
      <c r="AB1709" s="60"/>
      <c r="AC1709" s="97"/>
      <c r="AD1709" s="83"/>
    </row>
    <row r="1710" spans="27:30" ht="15" customHeight="1" x14ac:dyDescent="0.25">
      <c r="AA1710" s="82"/>
      <c r="AB1710" s="60"/>
      <c r="AC1710" s="97"/>
      <c r="AD1710" s="83"/>
    </row>
    <row r="1711" spans="27:30" ht="15" customHeight="1" x14ac:dyDescent="0.25">
      <c r="AA1711" s="82"/>
      <c r="AB1711" s="60"/>
      <c r="AC1711" s="97"/>
      <c r="AD1711" s="83"/>
    </row>
    <row r="1712" spans="27:30" ht="15" customHeight="1" x14ac:dyDescent="0.25">
      <c r="AA1712" s="82"/>
      <c r="AB1712" s="60"/>
      <c r="AC1712" s="97"/>
      <c r="AD1712" s="83"/>
    </row>
    <row r="1713" spans="27:30" ht="15" customHeight="1" x14ac:dyDescent="0.25">
      <c r="AA1713" s="82"/>
      <c r="AB1713" s="60"/>
      <c r="AC1713" s="97"/>
      <c r="AD1713" s="83"/>
    </row>
    <row r="1714" spans="27:30" ht="15" customHeight="1" x14ac:dyDescent="0.25">
      <c r="AA1714" s="82"/>
      <c r="AB1714" s="60"/>
      <c r="AC1714" s="97"/>
      <c r="AD1714" s="83"/>
    </row>
    <row r="1715" spans="27:30" ht="15" customHeight="1" x14ac:dyDescent="0.25">
      <c r="AA1715" s="82"/>
      <c r="AB1715" s="60"/>
      <c r="AC1715" s="97"/>
      <c r="AD1715" s="83"/>
    </row>
    <row r="1716" spans="27:30" ht="15" customHeight="1" x14ac:dyDescent="0.25">
      <c r="AA1716" s="82"/>
      <c r="AB1716" s="60"/>
      <c r="AC1716" s="97"/>
      <c r="AD1716" s="83"/>
    </row>
    <row r="1717" spans="27:30" ht="15" customHeight="1" x14ac:dyDescent="0.25">
      <c r="AA1717" s="82"/>
      <c r="AB1717" s="60"/>
      <c r="AC1717" s="97"/>
      <c r="AD1717" s="83"/>
    </row>
    <row r="1718" spans="27:30" ht="15" customHeight="1" x14ac:dyDescent="0.25">
      <c r="AA1718" s="82"/>
      <c r="AB1718" s="60"/>
      <c r="AC1718" s="97"/>
      <c r="AD1718" s="83"/>
    </row>
    <row r="1719" spans="27:30" ht="15" customHeight="1" x14ac:dyDescent="0.25">
      <c r="AA1719" s="82"/>
      <c r="AB1719" s="60"/>
      <c r="AC1719" s="97"/>
      <c r="AD1719" s="83"/>
    </row>
    <row r="1720" spans="27:30" ht="15" customHeight="1" x14ac:dyDescent="0.25">
      <c r="AA1720" s="82"/>
      <c r="AB1720" s="60"/>
      <c r="AC1720" s="97"/>
      <c r="AD1720" s="83"/>
    </row>
    <row r="1721" spans="27:30" ht="15" customHeight="1" x14ac:dyDescent="0.25">
      <c r="AA1721" s="82"/>
      <c r="AB1721" s="60"/>
      <c r="AC1721" s="97"/>
      <c r="AD1721" s="83"/>
    </row>
    <row r="1722" spans="27:30" ht="15" customHeight="1" x14ac:dyDescent="0.25">
      <c r="AA1722" s="82"/>
      <c r="AB1722" s="60"/>
      <c r="AC1722" s="97"/>
      <c r="AD1722" s="83"/>
    </row>
    <row r="1723" spans="27:30" ht="15" customHeight="1" x14ac:dyDescent="0.25">
      <c r="AA1723" s="82"/>
      <c r="AB1723" s="60"/>
      <c r="AC1723" s="97"/>
      <c r="AD1723" s="83"/>
    </row>
    <row r="1724" spans="27:30" ht="15" customHeight="1" x14ac:dyDescent="0.25">
      <c r="AA1724" s="82"/>
      <c r="AB1724" s="60"/>
      <c r="AC1724" s="97"/>
      <c r="AD1724" s="83"/>
    </row>
    <row r="1725" spans="27:30" ht="15" customHeight="1" x14ac:dyDescent="0.25">
      <c r="AA1725" s="82"/>
      <c r="AB1725" s="60"/>
      <c r="AC1725" s="97"/>
      <c r="AD1725" s="83"/>
    </row>
    <row r="1726" spans="27:30" ht="15" customHeight="1" x14ac:dyDescent="0.25">
      <c r="AA1726" s="82"/>
      <c r="AB1726" s="60"/>
      <c r="AC1726" s="97"/>
      <c r="AD1726" s="83"/>
    </row>
    <row r="1727" spans="27:30" ht="15" customHeight="1" x14ac:dyDescent="0.25">
      <c r="AA1727" s="82"/>
      <c r="AB1727" s="60"/>
      <c r="AC1727" s="97"/>
      <c r="AD1727" s="83"/>
    </row>
    <row r="1728" spans="27:30" ht="15" customHeight="1" x14ac:dyDescent="0.25">
      <c r="AA1728" s="82"/>
      <c r="AB1728" s="60"/>
      <c r="AC1728" s="97"/>
      <c r="AD1728" s="83"/>
    </row>
    <row r="1729" spans="27:30" ht="15" customHeight="1" x14ac:dyDescent="0.25">
      <c r="AA1729" s="82"/>
      <c r="AB1729" s="60"/>
      <c r="AC1729" s="97"/>
      <c r="AD1729" s="83"/>
    </row>
    <row r="1730" spans="27:30" ht="15" customHeight="1" x14ac:dyDescent="0.25">
      <c r="AA1730" s="82"/>
      <c r="AB1730" s="60"/>
      <c r="AC1730" s="97"/>
      <c r="AD1730" s="83"/>
    </row>
    <row r="1731" spans="27:30" ht="15" customHeight="1" x14ac:dyDescent="0.25">
      <c r="AA1731" s="82"/>
      <c r="AB1731" s="60"/>
      <c r="AC1731" s="97"/>
      <c r="AD1731" s="83"/>
    </row>
    <row r="1732" spans="27:30" ht="15" customHeight="1" x14ac:dyDescent="0.25">
      <c r="AA1732" s="82"/>
      <c r="AB1732" s="60"/>
      <c r="AC1732" s="97"/>
      <c r="AD1732" s="83"/>
    </row>
    <row r="1733" spans="27:30" ht="15" customHeight="1" x14ac:dyDescent="0.25">
      <c r="AA1733" s="82"/>
      <c r="AB1733" s="60"/>
      <c r="AC1733" s="97"/>
      <c r="AD1733" s="83"/>
    </row>
    <row r="1734" spans="27:30" ht="15" customHeight="1" x14ac:dyDescent="0.25">
      <c r="AA1734" s="82"/>
      <c r="AB1734" s="60"/>
      <c r="AC1734" s="97"/>
      <c r="AD1734" s="83"/>
    </row>
    <row r="1735" spans="27:30" ht="15" customHeight="1" x14ac:dyDescent="0.25">
      <c r="AA1735" s="82"/>
      <c r="AB1735" s="60"/>
      <c r="AC1735" s="97"/>
      <c r="AD1735" s="83"/>
    </row>
    <row r="1736" spans="27:30" ht="15" customHeight="1" x14ac:dyDescent="0.25">
      <c r="AA1736" s="82"/>
      <c r="AB1736" s="60"/>
      <c r="AC1736" s="97"/>
      <c r="AD1736" s="83"/>
    </row>
    <row r="1737" spans="27:30" ht="15" customHeight="1" x14ac:dyDescent="0.25">
      <c r="AA1737" s="82"/>
      <c r="AB1737" s="60"/>
      <c r="AC1737" s="97"/>
      <c r="AD1737" s="83"/>
    </row>
    <row r="1738" spans="27:30" ht="15" customHeight="1" x14ac:dyDescent="0.25">
      <c r="AA1738" s="82"/>
      <c r="AB1738" s="60"/>
      <c r="AC1738" s="97"/>
      <c r="AD1738" s="83"/>
    </row>
    <row r="1739" spans="27:30" ht="15" customHeight="1" x14ac:dyDescent="0.25">
      <c r="AA1739" s="82"/>
      <c r="AB1739" s="60"/>
      <c r="AC1739" s="97"/>
      <c r="AD1739" s="83"/>
    </row>
    <row r="1740" spans="27:30" ht="15" customHeight="1" x14ac:dyDescent="0.25">
      <c r="AA1740" s="82"/>
      <c r="AB1740" s="60"/>
      <c r="AC1740" s="97"/>
      <c r="AD1740" s="83"/>
    </row>
    <row r="1741" spans="27:30" ht="15" customHeight="1" x14ac:dyDescent="0.25">
      <c r="AA1741" s="82"/>
      <c r="AB1741" s="60"/>
      <c r="AC1741" s="97"/>
      <c r="AD1741" s="83"/>
    </row>
    <row r="1742" spans="27:30" ht="15" customHeight="1" x14ac:dyDescent="0.25">
      <c r="AA1742" s="82"/>
      <c r="AB1742" s="60"/>
      <c r="AC1742" s="97"/>
      <c r="AD1742" s="83"/>
    </row>
    <row r="1743" spans="27:30" ht="15" customHeight="1" x14ac:dyDescent="0.25">
      <c r="AA1743" s="82"/>
      <c r="AB1743" s="60"/>
      <c r="AC1743" s="97"/>
      <c r="AD1743" s="83"/>
    </row>
    <row r="1744" spans="27:30" ht="15" customHeight="1" x14ac:dyDescent="0.25">
      <c r="AA1744" s="82"/>
      <c r="AB1744" s="60"/>
      <c r="AC1744" s="97"/>
      <c r="AD1744" s="83"/>
    </row>
    <row r="1745" spans="27:30" ht="15" customHeight="1" x14ac:dyDescent="0.25">
      <c r="AA1745" s="82"/>
      <c r="AB1745" s="60"/>
      <c r="AC1745" s="97"/>
      <c r="AD1745" s="83"/>
    </row>
    <row r="1746" spans="27:30" ht="15" customHeight="1" x14ac:dyDescent="0.25">
      <c r="AA1746" s="82"/>
      <c r="AB1746" s="60"/>
      <c r="AC1746" s="97"/>
      <c r="AD1746" s="83"/>
    </row>
    <row r="1747" spans="27:30" ht="15" customHeight="1" x14ac:dyDescent="0.25">
      <c r="AA1747" s="82"/>
      <c r="AB1747" s="60"/>
      <c r="AC1747" s="97"/>
      <c r="AD1747" s="83"/>
    </row>
    <row r="1748" spans="27:30" ht="15" customHeight="1" x14ac:dyDescent="0.25">
      <c r="AA1748" s="82"/>
      <c r="AB1748" s="60"/>
      <c r="AC1748" s="97"/>
      <c r="AD1748" s="83"/>
    </row>
    <row r="1749" spans="27:30" ht="15" customHeight="1" x14ac:dyDescent="0.25">
      <c r="AA1749" s="82"/>
      <c r="AB1749" s="60"/>
      <c r="AC1749" s="97"/>
      <c r="AD1749" s="83"/>
    </row>
    <row r="1750" spans="27:30" ht="15" customHeight="1" x14ac:dyDescent="0.25">
      <c r="AA1750" s="82"/>
      <c r="AB1750" s="60"/>
      <c r="AC1750" s="97"/>
      <c r="AD1750" s="83"/>
    </row>
    <row r="1751" spans="27:30" ht="15" customHeight="1" x14ac:dyDescent="0.25">
      <c r="AA1751" s="82"/>
      <c r="AB1751" s="60"/>
      <c r="AC1751" s="97"/>
      <c r="AD1751" s="83"/>
    </row>
    <row r="1752" spans="27:30" ht="15" customHeight="1" x14ac:dyDescent="0.25">
      <c r="AA1752" s="82"/>
      <c r="AB1752" s="60"/>
      <c r="AC1752" s="97"/>
      <c r="AD1752" s="83"/>
    </row>
    <row r="1753" spans="27:30" ht="15" customHeight="1" x14ac:dyDescent="0.25">
      <c r="AA1753" s="82"/>
      <c r="AB1753" s="60"/>
      <c r="AC1753" s="97"/>
      <c r="AD1753" s="83"/>
    </row>
    <row r="1754" spans="27:30" ht="15" customHeight="1" x14ac:dyDescent="0.25">
      <c r="AA1754" s="82"/>
      <c r="AB1754" s="60"/>
      <c r="AC1754" s="97"/>
      <c r="AD1754" s="83"/>
    </row>
    <row r="1755" spans="27:30" ht="15" customHeight="1" x14ac:dyDescent="0.25">
      <c r="AA1755" s="82"/>
      <c r="AB1755" s="60"/>
      <c r="AC1755" s="97"/>
      <c r="AD1755" s="83"/>
    </row>
    <row r="1756" spans="27:30" ht="15" customHeight="1" x14ac:dyDescent="0.25">
      <c r="AA1756" s="82"/>
      <c r="AB1756" s="60"/>
      <c r="AC1756" s="97"/>
      <c r="AD1756" s="83"/>
    </row>
    <row r="1757" spans="27:30" ht="15" customHeight="1" x14ac:dyDescent="0.25">
      <c r="AA1757" s="82"/>
      <c r="AB1757" s="60"/>
      <c r="AC1757" s="97"/>
      <c r="AD1757" s="83"/>
    </row>
    <row r="1758" spans="27:30" ht="15" customHeight="1" x14ac:dyDescent="0.25">
      <c r="AA1758" s="82"/>
      <c r="AB1758" s="60"/>
      <c r="AC1758" s="97"/>
      <c r="AD1758" s="83"/>
    </row>
    <row r="1759" spans="27:30" ht="15" customHeight="1" x14ac:dyDescent="0.25">
      <c r="AA1759" s="82"/>
      <c r="AB1759" s="60"/>
      <c r="AC1759" s="97"/>
      <c r="AD1759" s="83"/>
    </row>
    <row r="1760" spans="27:30" ht="15" customHeight="1" x14ac:dyDescent="0.25">
      <c r="AA1760" s="82"/>
      <c r="AB1760" s="60"/>
      <c r="AC1760" s="97"/>
      <c r="AD1760" s="83"/>
    </row>
    <row r="1761" spans="27:30" ht="15" customHeight="1" x14ac:dyDescent="0.25">
      <c r="AA1761" s="82"/>
      <c r="AB1761" s="60"/>
      <c r="AC1761" s="97"/>
      <c r="AD1761" s="83"/>
    </row>
    <row r="1762" spans="27:30" ht="15" customHeight="1" x14ac:dyDescent="0.25">
      <c r="AA1762" s="82"/>
      <c r="AB1762" s="60"/>
      <c r="AC1762" s="97"/>
      <c r="AD1762" s="83"/>
    </row>
    <row r="1763" spans="27:30" ht="15" customHeight="1" x14ac:dyDescent="0.25">
      <c r="AA1763" s="82"/>
      <c r="AB1763" s="60"/>
      <c r="AC1763" s="97"/>
      <c r="AD1763" s="83"/>
    </row>
    <row r="1764" spans="27:30" ht="15" customHeight="1" x14ac:dyDescent="0.25">
      <c r="AA1764" s="82"/>
      <c r="AB1764" s="60"/>
      <c r="AC1764" s="97"/>
      <c r="AD1764" s="83"/>
    </row>
    <row r="1765" spans="27:30" ht="15" customHeight="1" x14ac:dyDescent="0.25">
      <c r="AA1765" s="82"/>
      <c r="AB1765" s="60"/>
      <c r="AC1765" s="97"/>
      <c r="AD1765" s="83"/>
    </row>
    <row r="1766" spans="27:30" ht="15" customHeight="1" x14ac:dyDescent="0.25">
      <c r="AA1766" s="82"/>
      <c r="AB1766" s="60"/>
      <c r="AC1766" s="97"/>
      <c r="AD1766" s="83"/>
    </row>
    <row r="1767" spans="27:30" ht="15" customHeight="1" x14ac:dyDescent="0.25">
      <c r="AA1767" s="82"/>
      <c r="AB1767" s="60"/>
      <c r="AC1767" s="97"/>
      <c r="AD1767" s="83"/>
    </row>
    <row r="1768" spans="27:30" ht="15" customHeight="1" x14ac:dyDescent="0.25">
      <c r="AA1768" s="82"/>
      <c r="AB1768" s="60"/>
      <c r="AC1768" s="97"/>
      <c r="AD1768" s="83"/>
    </row>
    <row r="1769" spans="27:30" ht="15" customHeight="1" x14ac:dyDescent="0.25">
      <c r="AA1769" s="82"/>
      <c r="AB1769" s="60"/>
      <c r="AC1769" s="97"/>
      <c r="AD1769" s="83"/>
    </row>
    <row r="1770" spans="27:30" ht="15" customHeight="1" x14ac:dyDescent="0.25">
      <c r="AA1770" s="82"/>
      <c r="AB1770" s="60"/>
      <c r="AC1770" s="97"/>
      <c r="AD1770" s="83"/>
    </row>
    <row r="1771" spans="27:30" ht="15" customHeight="1" x14ac:dyDescent="0.25">
      <c r="AA1771" s="82"/>
      <c r="AB1771" s="60"/>
      <c r="AC1771" s="97"/>
      <c r="AD1771" s="83"/>
    </row>
    <row r="1772" spans="27:30" ht="15" customHeight="1" x14ac:dyDescent="0.25">
      <c r="AA1772" s="82"/>
      <c r="AB1772" s="60"/>
      <c r="AC1772" s="97"/>
      <c r="AD1772" s="83"/>
    </row>
    <row r="1773" spans="27:30" ht="15" customHeight="1" x14ac:dyDescent="0.25">
      <c r="AA1773" s="82"/>
      <c r="AB1773" s="60"/>
      <c r="AC1773" s="97"/>
      <c r="AD1773" s="83"/>
    </row>
    <row r="1774" spans="27:30" ht="15" customHeight="1" x14ac:dyDescent="0.25">
      <c r="AA1774" s="82"/>
      <c r="AB1774" s="60"/>
      <c r="AC1774" s="97"/>
      <c r="AD1774" s="83"/>
    </row>
    <row r="1775" spans="27:30" ht="15" customHeight="1" x14ac:dyDescent="0.25">
      <c r="AA1775" s="82"/>
      <c r="AB1775" s="60"/>
      <c r="AC1775" s="97"/>
      <c r="AD1775" s="83"/>
    </row>
    <row r="1776" spans="27:30" ht="15" customHeight="1" x14ac:dyDescent="0.25">
      <c r="AA1776" s="82"/>
      <c r="AB1776" s="60"/>
      <c r="AC1776" s="97"/>
      <c r="AD1776" s="83"/>
    </row>
    <row r="1777" spans="27:30" ht="15" customHeight="1" x14ac:dyDescent="0.25">
      <c r="AA1777" s="82"/>
      <c r="AB1777" s="60"/>
      <c r="AC1777" s="97"/>
      <c r="AD1777" s="83"/>
    </row>
    <row r="1778" spans="27:30" ht="15" customHeight="1" x14ac:dyDescent="0.25">
      <c r="AA1778" s="82"/>
      <c r="AB1778" s="60"/>
      <c r="AC1778" s="97"/>
      <c r="AD1778" s="83"/>
    </row>
    <row r="1779" spans="27:30" ht="15" customHeight="1" x14ac:dyDescent="0.25">
      <c r="AA1779" s="82"/>
      <c r="AB1779" s="60"/>
      <c r="AC1779" s="97"/>
      <c r="AD1779" s="83"/>
    </row>
    <row r="1780" spans="27:30" ht="15" customHeight="1" x14ac:dyDescent="0.25">
      <c r="AA1780" s="82"/>
      <c r="AB1780" s="60"/>
      <c r="AC1780" s="97"/>
      <c r="AD1780" s="83"/>
    </row>
    <row r="1781" spans="27:30" ht="15" customHeight="1" x14ac:dyDescent="0.25">
      <c r="AA1781" s="82"/>
      <c r="AB1781" s="60"/>
      <c r="AC1781" s="97"/>
      <c r="AD1781" s="83"/>
    </row>
    <row r="1782" spans="27:30" ht="15" customHeight="1" x14ac:dyDescent="0.25">
      <c r="AA1782" s="82"/>
      <c r="AB1782" s="60"/>
      <c r="AC1782" s="97"/>
      <c r="AD1782" s="83"/>
    </row>
    <row r="1783" spans="27:30" ht="15" customHeight="1" x14ac:dyDescent="0.25">
      <c r="AA1783" s="82"/>
      <c r="AB1783" s="60"/>
      <c r="AC1783" s="97"/>
      <c r="AD1783" s="83"/>
    </row>
    <row r="1784" spans="27:30" ht="15" customHeight="1" x14ac:dyDescent="0.25">
      <c r="AA1784" s="82"/>
      <c r="AB1784" s="60"/>
      <c r="AC1784" s="97"/>
      <c r="AD1784" s="83"/>
    </row>
    <row r="1785" spans="27:30" ht="15" customHeight="1" x14ac:dyDescent="0.25">
      <c r="AA1785" s="82"/>
      <c r="AB1785" s="60"/>
      <c r="AC1785" s="97"/>
      <c r="AD1785" s="83"/>
    </row>
    <row r="1786" spans="27:30" ht="15" customHeight="1" x14ac:dyDescent="0.25">
      <c r="AA1786" s="82"/>
      <c r="AB1786" s="60"/>
      <c r="AC1786" s="97"/>
      <c r="AD1786" s="83"/>
    </row>
    <row r="1787" spans="27:30" ht="15" customHeight="1" x14ac:dyDescent="0.25">
      <c r="AA1787" s="82"/>
      <c r="AB1787" s="60"/>
      <c r="AC1787" s="97"/>
      <c r="AD1787" s="83"/>
    </row>
    <row r="1788" spans="27:30" ht="15" customHeight="1" x14ac:dyDescent="0.25">
      <c r="AA1788" s="82"/>
      <c r="AB1788" s="60"/>
      <c r="AC1788" s="97"/>
      <c r="AD1788" s="83"/>
    </row>
    <row r="1789" spans="27:30" ht="15" customHeight="1" x14ac:dyDescent="0.25">
      <c r="AA1789" s="82"/>
      <c r="AB1789" s="60"/>
      <c r="AC1789" s="97"/>
      <c r="AD1789" s="83"/>
    </row>
    <row r="1790" spans="27:30" ht="15" customHeight="1" x14ac:dyDescent="0.25">
      <c r="AA1790" s="82"/>
      <c r="AB1790" s="60"/>
      <c r="AC1790" s="97"/>
      <c r="AD1790" s="83"/>
    </row>
    <row r="1791" spans="27:30" ht="15" customHeight="1" x14ac:dyDescent="0.25">
      <c r="AA1791" s="82"/>
      <c r="AB1791" s="60"/>
      <c r="AC1791" s="97"/>
      <c r="AD1791" s="83"/>
    </row>
    <row r="1792" spans="27:30" ht="15" customHeight="1" x14ac:dyDescent="0.25">
      <c r="AA1792" s="82"/>
      <c r="AB1792" s="60"/>
      <c r="AC1792" s="97"/>
      <c r="AD1792" s="83"/>
    </row>
    <row r="1793" spans="27:30" ht="15" customHeight="1" x14ac:dyDescent="0.25">
      <c r="AA1793" s="82"/>
      <c r="AB1793" s="60"/>
      <c r="AC1793" s="97"/>
      <c r="AD1793" s="83"/>
    </row>
    <row r="1794" spans="27:30" ht="15" customHeight="1" x14ac:dyDescent="0.25">
      <c r="AA1794" s="82"/>
      <c r="AB1794" s="60"/>
      <c r="AC1794" s="97"/>
      <c r="AD1794" s="83"/>
    </row>
    <row r="1795" spans="27:30" ht="15" customHeight="1" x14ac:dyDescent="0.25">
      <c r="AA1795" s="82"/>
      <c r="AB1795" s="60"/>
      <c r="AC1795" s="97"/>
      <c r="AD1795" s="83"/>
    </row>
    <row r="1796" spans="27:30" ht="15" customHeight="1" x14ac:dyDescent="0.25">
      <c r="AA1796" s="82"/>
      <c r="AB1796" s="60"/>
      <c r="AC1796" s="97"/>
      <c r="AD1796" s="83"/>
    </row>
    <row r="1797" spans="27:30" ht="15" customHeight="1" x14ac:dyDescent="0.25">
      <c r="AA1797" s="82"/>
      <c r="AB1797" s="60"/>
      <c r="AC1797" s="97"/>
      <c r="AD1797" s="83"/>
    </row>
    <row r="1798" spans="27:30" ht="15" customHeight="1" x14ac:dyDescent="0.25">
      <c r="AA1798" s="82"/>
      <c r="AB1798" s="60"/>
      <c r="AC1798" s="97"/>
      <c r="AD1798" s="83"/>
    </row>
    <row r="1799" spans="27:30" ht="15" customHeight="1" x14ac:dyDescent="0.25">
      <c r="AA1799" s="82"/>
      <c r="AB1799" s="60"/>
      <c r="AC1799" s="97"/>
      <c r="AD1799" s="83"/>
    </row>
    <row r="1800" spans="27:30" ht="15" customHeight="1" x14ac:dyDescent="0.25">
      <c r="AA1800" s="82"/>
      <c r="AB1800" s="60"/>
      <c r="AC1800" s="97"/>
      <c r="AD1800" s="83"/>
    </row>
    <row r="1801" spans="27:30" ht="15" customHeight="1" x14ac:dyDescent="0.25">
      <c r="AA1801" s="82"/>
      <c r="AB1801" s="60"/>
      <c r="AC1801" s="97"/>
      <c r="AD1801" s="83"/>
    </row>
    <row r="1802" spans="27:30" ht="15" customHeight="1" x14ac:dyDescent="0.25">
      <c r="AA1802" s="82"/>
      <c r="AB1802" s="60"/>
      <c r="AC1802" s="97"/>
      <c r="AD1802" s="83"/>
    </row>
    <row r="1803" spans="27:30" ht="15" customHeight="1" x14ac:dyDescent="0.25">
      <c r="AA1803" s="82"/>
      <c r="AB1803" s="60"/>
      <c r="AC1803" s="97"/>
      <c r="AD1803" s="83"/>
    </row>
    <row r="1804" spans="27:30" ht="15" customHeight="1" x14ac:dyDescent="0.25">
      <c r="AA1804" s="82"/>
      <c r="AB1804" s="60"/>
      <c r="AC1804" s="97"/>
      <c r="AD1804" s="83"/>
    </row>
    <row r="1805" spans="27:30" ht="15" customHeight="1" x14ac:dyDescent="0.25">
      <c r="AA1805" s="82"/>
      <c r="AB1805" s="60"/>
      <c r="AC1805" s="97"/>
      <c r="AD1805" s="83"/>
    </row>
    <row r="1806" spans="27:30" ht="15" customHeight="1" x14ac:dyDescent="0.25">
      <c r="AA1806" s="82"/>
      <c r="AB1806" s="60"/>
      <c r="AC1806" s="97"/>
      <c r="AD1806" s="83"/>
    </row>
    <row r="1807" spans="27:30" ht="15" customHeight="1" x14ac:dyDescent="0.25">
      <c r="AA1807" s="82"/>
      <c r="AB1807" s="60"/>
      <c r="AC1807" s="97"/>
      <c r="AD1807" s="83"/>
    </row>
    <row r="1808" spans="27:30" ht="15" customHeight="1" x14ac:dyDescent="0.25">
      <c r="AA1808" s="82"/>
      <c r="AB1808" s="60"/>
      <c r="AC1808" s="97"/>
      <c r="AD1808" s="83"/>
    </row>
    <row r="1809" spans="27:30" ht="15" customHeight="1" x14ac:dyDescent="0.25">
      <c r="AA1809" s="82"/>
      <c r="AB1809" s="60"/>
      <c r="AC1809" s="97"/>
      <c r="AD1809" s="83"/>
    </row>
    <row r="1810" spans="27:30" ht="15" customHeight="1" x14ac:dyDescent="0.25">
      <c r="AA1810" s="82"/>
      <c r="AB1810" s="60"/>
      <c r="AC1810" s="97"/>
      <c r="AD1810" s="83"/>
    </row>
    <row r="1811" spans="27:30" ht="15" customHeight="1" x14ac:dyDescent="0.25">
      <c r="AA1811" s="82"/>
      <c r="AB1811" s="60"/>
      <c r="AC1811" s="97"/>
      <c r="AD1811" s="83"/>
    </row>
    <row r="1812" spans="27:30" ht="15" customHeight="1" x14ac:dyDescent="0.25">
      <c r="AA1812" s="82"/>
      <c r="AB1812" s="60"/>
      <c r="AC1812" s="97"/>
      <c r="AD1812" s="83"/>
    </row>
    <row r="1813" spans="27:30" ht="15" customHeight="1" x14ac:dyDescent="0.25">
      <c r="AA1813" s="82"/>
      <c r="AB1813" s="60"/>
      <c r="AC1813" s="97"/>
      <c r="AD1813" s="83"/>
    </row>
    <row r="1814" spans="27:30" ht="15" customHeight="1" x14ac:dyDescent="0.25">
      <c r="AA1814" s="82"/>
      <c r="AB1814" s="60"/>
      <c r="AC1814" s="97"/>
      <c r="AD1814" s="83"/>
    </row>
    <row r="1815" spans="27:30" ht="15" customHeight="1" x14ac:dyDescent="0.25">
      <c r="AA1815" s="82"/>
      <c r="AB1815" s="60"/>
      <c r="AC1815" s="97"/>
      <c r="AD1815" s="83"/>
    </row>
    <row r="1816" spans="27:30" ht="15" customHeight="1" x14ac:dyDescent="0.25">
      <c r="AA1816" s="82"/>
      <c r="AB1816" s="60"/>
      <c r="AC1816" s="97"/>
      <c r="AD1816" s="83"/>
    </row>
    <row r="1817" spans="27:30" ht="15" customHeight="1" x14ac:dyDescent="0.25">
      <c r="AA1817" s="82"/>
      <c r="AB1817" s="60"/>
      <c r="AC1817" s="97"/>
      <c r="AD1817" s="83"/>
    </row>
    <row r="1818" spans="27:30" ht="15" customHeight="1" x14ac:dyDescent="0.25">
      <c r="AA1818" s="82"/>
      <c r="AB1818" s="60"/>
      <c r="AC1818" s="97"/>
      <c r="AD1818" s="83"/>
    </row>
    <row r="1819" spans="27:30" ht="15" customHeight="1" x14ac:dyDescent="0.25">
      <c r="AA1819" s="82"/>
      <c r="AB1819" s="60"/>
      <c r="AC1819" s="97"/>
      <c r="AD1819" s="83"/>
    </row>
    <row r="1820" spans="27:30" ht="15" customHeight="1" x14ac:dyDescent="0.25">
      <c r="AA1820" s="82"/>
      <c r="AB1820" s="60"/>
      <c r="AC1820" s="97"/>
      <c r="AD1820" s="83"/>
    </row>
    <row r="1821" spans="27:30" ht="15" customHeight="1" x14ac:dyDescent="0.25">
      <c r="AA1821" s="82"/>
      <c r="AB1821" s="60"/>
      <c r="AC1821" s="97"/>
      <c r="AD1821" s="83"/>
    </row>
    <row r="1822" spans="27:30" ht="15" customHeight="1" x14ac:dyDescent="0.25">
      <c r="AA1822" s="82"/>
      <c r="AB1822" s="60"/>
      <c r="AC1822" s="97"/>
      <c r="AD1822" s="83"/>
    </row>
    <row r="1823" spans="27:30" ht="15" customHeight="1" x14ac:dyDescent="0.25">
      <c r="AA1823" s="82"/>
      <c r="AB1823" s="60"/>
      <c r="AC1823" s="97"/>
      <c r="AD1823" s="83"/>
    </row>
    <row r="1824" spans="27:30" ht="15" customHeight="1" x14ac:dyDescent="0.25">
      <c r="AA1824" s="82"/>
      <c r="AB1824" s="60"/>
      <c r="AC1824" s="97"/>
      <c r="AD1824" s="83"/>
    </row>
    <row r="1825" spans="27:30" ht="15" customHeight="1" x14ac:dyDescent="0.25">
      <c r="AA1825" s="82"/>
      <c r="AB1825" s="60"/>
      <c r="AC1825" s="97"/>
      <c r="AD1825" s="83"/>
    </row>
    <row r="1826" spans="27:30" ht="15" customHeight="1" x14ac:dyDescent="0.25">
      <c r="AA1826" s="82"/>
      <c r="AB1826" s="60"/>
      <c r="AC1826" s="97"/>
      <c r="AD1826" s="83"/>
    </row>
    <row r="1827" spans="27:30" ht="15" customHeight="1" x14ac:dyDescent="0.25">
      <c r="AA1827" s="82"/>
      <c r="AB1827" s="60"/>
      <c r="AC1827" s="97"/>
      <c r="AD1827" s="83"/>
    </row>
    <row r="1828" spans="27:30" ht="15" customHeight="1" x14ac:dyDescent="0.25">
      <c r="AA1828" s="82"/>
      <c r="AB1828" s="60"/>
      <c r="AC1828" s="97"/>
      <c r="AD1828" s="83"/>
    </row>
    <row r="1829" spans="27:30" ht="15" customHeight="1" x14ac:dyDescent="0.25">
      <c r="AA1829" s="82"/>
      <c r="AB1829" s="60"/>
      <c r="AC1829" s="97"/>
      <c r="AD1829" s="83"/>
    </row>
    <row r="1830" spans="27:30" ht="15" customHeight="1" x14ac:dyDescent="0.25">
      <c r="AA1830" s="82"/>
      <c r="AB1830" s="60"/>
      <c r="AC1830" s="97"/>
      <c r="AD1830" s="83"/>
    </row>
    <row r="1831" spans="27:30" ht="15" customHeight="1" x14ac:dyDescent="0.25">
      <c r="AA1831" s="82"/>
      <c r="AB1831" s="60"/>
      <c r="AC1831" s="97"/>
      <c r="AD1831" s="83"/>
    </row>
    <row r="1832" spans="27:30" ht="15" customHeight="1" x14ac:dyDescent="0.25">
      <c r="AA1832" s="82"/>
      <c r="AB1832" s="60"/>
      <c r="AC1832" s="97"/>
      <c r="AD1832" s="83"/>
    </row>
    <row r="1833" spans="27:30" ht="15" customHeight="1" x14ac:dyDescent="0.25">
      <c r="AA1833" s="82"/>
      <c r="AB1833" s="60"/>
      <c r="AC1833" s="97"/>
      <c r="AD1833" s="83"/>
    </row>
    <row r="1834" spans="27:30" ht="15" customHeight="1" x14ac:dyDescent="0.25">
      <c r="AA1834" s="82"/>
      <c r="AB1834" s="60"/>
      <c r="AC1834" s="97"/>
      <c r="AD1834" s="83"/>
    </row>
    <row r="1835" spans="27:30" ht="15" customHeight="1" x14ac:dyDescent="0.25">
      <c r="AA1835" s="82"/>
      <c r="AB1835" s="60"/>
      <c r="AC1835" s="97"/>
      <c r="AD1835" s="83"/>
    </row>
    <row r="1836" spans="27:30" ht="15" customHeight="1" x14ac:dyDescent="0.25">
      <c r="AA1836" s="82"/>
      <c r="AB1836" s="60"/>
      <c r="AC1836" s="97"/>
      <c r="AD1836" s="83"/>
    </row>
    <row r="1837" spans="27:30" ht="15" customHeight="1" x14ac:dyDescent="0.25">
      <c r="AA1837" s="82"/>
      <c r="AB1837" s="60"/>
      <c r="AC1837" s="97"/>
      <c r="AD1837" s="83"/>
    </row>
    <row r="1838" spans="27:30" ht="15" customHeight="1" x14ac:dyDescent="0.25">
      <c r="AA1838" s="82"/>
      <c r="AB1838" s="60"/>
      <c r="AC1838" s="97"/>
      <c r="AD1838" s="83"/>
    </row>
    <row r="1839" spans="27:30" ht="15" customHeight="1" x14ac:dyDescent="0.25">
      <c r="AA1839" s="82"/>
      <c r="AB1839" s="60"/>
      <c r="AC1839" s="97"/>
      <c r="AD1839" s="83"/>
    </row>
    <row r="1840" spans="27:30" ht="15" customHeight="1" x14ac:dyDescent="0.25">
      <c r="AA1840" s="82"/>
      <c r="AB1840" s="60"/>
      <c r="AC1840" s="97"/>
      <c r="AD1840" s="83"/>
    </row>
    <row r="1841" spans="27:30" ht="15" customHeight="1" x14ac:dyDescent="0.25">
      <c r="AA1841" s="82"/>
      <c r="AB1841" s="60"/>
      <c r="AC1841" s="97"/>
      <c r="AD1841" s="83"/>
    </row>
    <row r="1842" spans="27:30" ht="15" customHeight="1" x14ac:dyDescent="0.25">
      <c r="AA1842" s="82"/>
      <c r="AB1842" s="60"/>
      <c r="AC1842" s="97"/>
      <c r="AD1842" s="83"/>
    </row>
    <row r="1843" spans="27:30" ht="15" customHeight="1" x14ac:dyDescent="0.25">
      <c r="AA1843" s="82"/>
      <c r="AB1843" s="60"/>
      <c r="AC1843" s="97"/>
      <c r="AD1843" s="83"/>
    </row>
    <row r="1844" spans="27:30" ht="15" customHeight="1" x14ac:dyDescent="0.25">
      <c r="AA1844" s="82"/>
      <c r="AB1844" s="60"/>
      <c r="AC1844" s="97"/>
      <c r="AD1844" s="83"/>
    </row>
    <row r="1845" spans="27:30" ht="15" customHeight="1" x14ac:dyDescent="0.25">
      <c r="AA1845" s="82"/>
      <c r="AB1845" s="60"/>
      <c r="AC1845" s="97"/>
      <c r="AD1845" s="83"/>
    </row>
    <row r="1846" spans="27:30" ht="15" customHeight="1" x14ac:dyDescent="0.25">
      <c r="AA1846" s="82"/>
      <c r="AB1846" s="60"/>
      <c r="AC1846" s="97"/>
      <c r="AD1846" s="83"/>
    </row>
    <row r="1847" spans="27:30" ht="15" customHeight="1" x14ac:dyDescent="0.25">
      <c r="AA1847" s="82"/>
      <c r="AB1847" s="60"/>
      <c r="AC1847" s="97"/>
      <c r="AD1847" s="83"/>
    </row>
    <row r="1848" spans="27:30" ht="15" customHeight="1" x14ac:dyDescent="0.25">
      <c r="AA1848" s="82"/>
      <c r="AB1848" s="60"/>
      <c r="AC1848" s="97"/>
      <c r="AD1848" s="83"/>
    </row>
    <row r="1849" spans="27:30" ht="15" customHeight="1" x14ac:dyDescent="0.25">
      <c r="AA1849" s="82"/>
      <c r="AB1849" s="60"/>
      <c r="AC1849" s="97"/>
      <c r="AD1849" s="83"/>
    </row>
    <row r="1850" spans="27:30" ht="15" customHeight="1" x14ac:dyDescent="0.25">
      <c r="AA1850" s="82"/>
      <c r="AB1850" s="60"/>
      <c r="AC1850" s="97"/>
      <c r="AD1850" s="83"/>
    </row>
    <row r="1851" spans="27:30" ht="15" customHeight="1" x14ac:dyDescent="0.25">
      <c r="AA1851" s="82"/>
      <c r="AB1851" s="60"/>
      <c r="AC1851" s="97"/>
      <c r="AD1851" s="83"/>
    </row>
    <row r="1852" spans="27:30" ht="15" customHeight="1" x14ac:dyDescent="0.25">
      <c r="AA1852" s="82"/>
      <c r="AB1852" s="60"/>
      <c r="AC1852" s="97"/>
      <c r="AD1852" s="83"/>
    </row>
    <row r="1853" spans="27:30" ht="15" customHeight="1" x14ac:dyDescent="0.25">
      <c r="AA1853" s="82"/>
      <c r="AB1853" s="60"/>
      <c r="AC1853" s="97"/>
      <c r="AD1853" s="83"/>
    </row>
    <row r="1854" spans="27:30" ht="15" customHeight="1" x14ac:dyDescent="0.25">
      <c r="AA1854" s="82"/>
      <c r="AB1854" s="60"/>
      <c r="AC1854" s="97"/>
      <c r="AD1854" s="83"/>
    </row>
    <row r="1855" spans="27:30" ht="15" customHeight="1" x14ac:dyDescent="0.25">
      <c r="AA1855" s="82"/>
      <c r="AB1855" s="60"/>
      <c r="AC1855" s="97"/>
      <c r="AD1855" s="83"/>
    </row>
    <row r="1856" spans="27:30" ht="15" customHeight="1" x14ac:dyDescent="0.25">
      <c r="AA1856" s="82"/>
      <c r="AB1856" s="60"/>
      <c r="AC1856" s="97"/>
      <c r="AD1856" s="83"/>
    </row>
    <row r="1857" spans="27:30" ht="15" customHeight="1" x14ac:dyDescent="0.25">
      <c r="AA1857" s="82"/>
      <c r="AB1857" s="60"/>
      <c r="AC1857" s="97"/>
      <c r="AD1857" s="83"/>
    </row>
    <row r="1858" spans="27:30" ht="15" customHeight="1" x14ac:dyDescent="0.25">
      <c r="AA1858" s="82"/>
      <c r="AB1858" s="60"/>
      <c r="AC1858" s="97"/>
      <c r="AD1858" s="83"/>
    </row>
    <row r="1859" spans="27:30" ht="15" customHeight="1" x14ac:dyDescent="0.25">
      <c r="AA1859" s="82"/>
      <c r="AB1859" s="60"/>
      <c r="AC1859" s="97"/>
      <c r="AD1859" s="83"/>
    </row>
    <row r="1860" spans="27:30" ht="15" customHeight="1" x14ac:dyDescent="0.25">
      <c r="AA1860" s="82"/>
      <c r="AB1860" s="60"/>
      <c r="AC1860" s="97"/>
      <c r="AD1860" s="83"/>
    </row>
    <row r="1861" spans="27:30" ht="15" customHeight="1" x14ac:dyDescent="0.25">
      <c r="AA1861" s="82"/>
      <c r="AB1861" s="60"/>
      <c r="AC1861" s="97"/>
      <c r="AD1861" s="83"/>
    </row>
    <row r="1862" spans="27:30" ht="15" customHeight="1" x14ac:dyDescent="0.25">
      <c r="AA1862" s="82"/>
      <c r="AB1862" s="60"/>
      <c r="AC1862" s="97"/>
      <c r="AD1862" s="83"/>
    </row>
    <row r="1863" spans="27:30" ht="15" customHeight="1" x14ac:dyDescent="0.25">
      <c r="AA1863" s="82"/>
      <c r="AB1863" s="60"/>
      <c r="AC1863" s="97"/>
      <c r="AD1863" s="83"/>
    </row>
    <row r="1864" spans="27:30" ht="15" customHeight="1" x14ac:dyDescent="0.25">
      <c r="AA1864" s="82"/>
      <c r="AB1864" s="60"/>
      <c r="AC1864" s="97"/>
      <c r="AD1864" s="83"/>
    </row>
    <row r="1865" spans="27:30" ht="15" customHeight="1" x14ac:dyDescent="0.25">
      <c r="AA1865" s="82"/>
      <c r="AB1865" s="60"/>
      <c r="AC1865" s="97"/>
      <c r="AD1865" s="83"/>
    </row>
    <row r="1866" spans="27:30" ht="15" customHeight="1" x14ac:dyDescent="0.25">
      <c r="AA1866" s="82"/>
      <c r="AB1866" s="60"/>
      <c r="AC1866" s="97"/>
      <c r="AD1866" s="83"/>
    </row>
    <row r="1867" spans="27:30" ht="15" customHeight="1" x14ac:dyDescent="0.25">
      <c r="AA1867" s="82"/>
      <c r="AB1867" s="60"/>
      <c r="AC1867" s="97"/>
      <c r="AD1867" s="83"/>
    </row>
    <row r="1868" spans="27:30" ht="15" customHeight="1" x14ac:dyDescent="0.25">
      <c r="AA1868" s="82"/>
      <c r="AB1868" s="60"/>
      <c r="AC1868" s="97"/>
      <c r="AD1868" s="83"/>
    </row>
    <row r="1869" spans="27:30" ht="15" customHeight="1" x14ac:dyDescent="0.25">
      <c r="AA1869" s="82"/>
      <c r="AB1869" s="60"/>
      <c r="AC1869" s="97"/>
      <c r="AD1869" s="83"/>
    </row>
    <row r="1870" spans="27:30" ht="15" customHeight="1" x14ac:dyDescent="0.25">
      <c r="AA1870" s="82"/>
      <c r="AB1870" s="60"/>
      <c r="AC1870" s="97"/>
      <c r="AD1870" s="83"/>
    </row>
    <row r="1871" spans="27:30" ht="15" customHeight="1" x14ac:dyDescent="0.25">
      <c r="AA1871" s="82"/>
      <c r="AB1871" s="60"/>
      <c r="AC1871" s="97"/>
      <c r="AD1871" s="83"/>
    </row>
    <row r="1872" spans="27:30" ht="15" customHeight="1" x14ac:dyDescent="0.25">
      <c r="AA1872" s="82"/>
      <c r="AB1872" s="60"/>
      <c r="AC1872" s="97"/>
      <c r="AD1872" s="83"/>
    </row>
    <row r="1873" spans="27:30" ht="15" customHeight="1" x14ac:dyDescent="0.25">
      <c r="AA1873" s="82"/>
      <c r="AB1873" s="60"/>
      <c r="AC1873" s="97"/>
      <c r="AD1873" s="83"/>
    </row>
    <row r="1874" spans="27:30" ht="15" customHeight="1" x14ac:dyDescent="0.25">
      <c r="AA1874" s="82"/>
      <c r="AB1874" s="60"/>
      <c r="AC1874" s="97"/>
      <c r="AD1874" s="83"/>
    </row>
    <row r="1875" spans="27:30" ht="15" customHeight="1" x14ac:dyDescent="0.25">
      <c r="AA1875" s="82"/>
      <c r="AB1875" s="60"/>
      <c r="AC1875" s="97"/>
      <c r="AD1875" s="83"/>
    </row>
    <row r="1876" spans="27:30" ht="15" customHeight="1" x14ac:dyDescent="0.25">
      <c r="AA1876" s="82"/>
      <c r="AB1876" s="60"/>
      <c r="AC1876" s="97"/>
      <c r="AD1876" s="83"/>
    </row>
    <row r="1877" spans="27:30" ht="15" customHeight="1" x14ac:dyDescent="0.25">
      <c r="AA1877" s="82"/>
      <c r="AB1877" s="60"/>
      <c r="AC1877" s="97"/>
      <c r="AD1877" s="83"/>
    </row>
    <row r="1878" spans="27:30" ht="15" customHeight="1" x14ac:dyDescent="0.25">
      <c r="AA1878" s="82"/>
      <c r="AB1878" s="60"/>
      <c r="AC1878" s="97"/>
      <c r="AD1878" s="83"/>
    </row>
    <row r="1879" spans="27:30" ht="15" customHeight="1" x14ac:dyDescent="0.25">
      <c r="AA1879" s="82"/>
      <c r="AB1879" s="60"/>
      <c r="AC1879" s="97"/>
      <c r="AD1879" s="83"/>
    </row>
    <row r="1880" spans="27:30" ht="15" customHeight="1" x14ac:dyDescent="0.25">
      <c r="AA1880" s="82"/>
      <c r="AB1880" s="60"/>
      <c r="AC1880" s="97"/>
      <c r="AD1880" s="83"/>
    </row>
    <row r="1881" spans="27:30" ht="15" customHeight="1" x14ac:dyDescent="0.25">
      <c r="AA1881" s="82"/>
      <c r="AB1881" s="60"/>
      <c r="AC1881" s="97"/>
      <c r="AD1881" s="83"/>
    </row>
    <row r="1882" spans="27:30" ht="15" customHeight="1" x14ac:dyDescent="0.25">
      <c r="AA1882" s="82"/>
      <c r="AB1882" s="60"/>
      <c r="AC1882" s="97"/>
      <c r="AD1882" s="83"/>
    </row>
    <row r="1883" spans="27:30" ht="15" customHeight="1" x14ac:dyDescent="0.25">
      <c r="AA1883" s="82"/>
      <c r="AB1883" s="60"/>
      <c r="AC1883" s="97"/>
      <c r="AD1883" s="83"/>
    </row>
    <row r="1884" spans="27:30" ht="15" customHeight="1" x14ac:dyDescent="0.25">
      <c r="AA1884" s="82"/>
      <c r="AB1884" s="60"/>
      <c r="AC1884" s="97"/>
      <c r="AD1884" s="83"/>
    </row>
    <row r="1885" spans="27:30" ht="15" customHeight="1" x14ac:dyDescent="0.25">
      <c r="AA1885" s="82"/>
      <c r="AB1885" s="60"/>
      <c r="AC1885" s="97"/>
      <c r="AD1885" s="83"/>
    </row>
    <row r="1886" spans="27:30" ht="15" customHeight="1" x14ac:dyDescent="0.25">
      <c r="AA1886" s="82"/>
      <c r="AB1886" s="60"/>
      <c r="AC1886" s="97"/>
      <c r="AD1886" s="83"/>
    </row>
    <row r="1887" spans="27:30" ht="15" customHeight="1" x14ac:dyDescent="0.25">
      <c r="AA1887" s="82"/>
      <c r="AB1887" s="60"/>
      <c r="AC1887" s="97"/>
      <c r="AD1887" s="83"/>
    </row>
    <row r="1888" spans="27:30" ht="15" customHeight="1" x14ac:dyDescent="0.25">
      <c r="AA1888" s="82"/>
      <c r="AB1888" s="60"/>
      <c r="AC1888" s="97"/>
      <c r="AD1888" s="83"/>
    </row>
    <row r="1889" spans="27:30" ht="15" customHeight="1" x14ac:dyDescent="0.25">
      <c r="AA1889" s="82"/>
      <c r="AB1889" s="60"/>
      <c r="AC1889" s="97"/>
      <c r="AD1889" s="83"/>
    </row>
    <row r="1890" spans="27:30" ht="15" customHeight="1" x14ac:dyDescent="0.25">
      <c r="AA1890" s="82"/>
      <c r="AB1890" s="60"/>
      <c r="AC1890" s="97"/>
      <c r="AD1890" s="83"/>
    </row>
    <row r="1891" spans="27:30" ht="15" customHeight="1" x14ac:dyDescent="0.25">
      <c r="AA1891" s="82"/>
      <c r="AB1891" s="60"/>
      <c r="AC1891" s="97"/>
      <c r="AD1891" s="83"/>
    </row>
    <row r="1892" spans="27:30" ht="15" customHeight="1" x14ac:dyDescent="0.25">
      <c r="AA1892" s="82"/>
      <c r="AB1892" s="60"/>
      <c r="AC1892" s="97"/>
      <c r="AD1892" s="83"/>
    </row>
    <row r="1893" spans="27:30" ht="15" customHeight="1" x14ac:dyDescent="0.25">
      <c r="AA1893" s="82"/>
      <c r="AB1893" s="60"/>
      <c r="AC1893" s="97"/>
      <c r="AD1893" s="83"/>
    </row>
    <row r="1894" spans="27:30" ht="15" customHeight="1" x14ac:dyDescent="0.25">
      <c r="AA1894" s="82"/>
      <c r="AB1894" s="60"/>
      <c r="AC1894" s="97"/>
      <c r="AD1894" s="83"/>
    </row>
    <row r="1895" spans="27:30" ht="15" customHeight="1" x14ac:dyDescent="0.25">
      <c r="AA1895" s="82"/>
      <c r="AB1895" s="60"/>
      <c r="AC1895" s="97"/>
      <c r="AD1895" s="83"/>
    </row>
    <row r="1896" spans="27:30" ht="15" customHeight="1" x14ac:dyDescent="0.25">
      <c r="AA1896" s="82"/>
      <c r="AB1896" s="60"/>
      <c r="AC1896" s="97"/>
      <c r="AD1896" s="83"/>
    </row>
    <row r="1897" spans="27:30" ht="15" customHeight="1" x14ac:dyDescent="0.25">
      <c r="AA1897" s="82"/>
      <c r="AB1897" s="60"/>
      <c r="AC1897" s="97"/>
      <c r="AD1897" s="83"/>
    </row>
    <row r="1898" spans="27:30" ht="15" customHeight="1" x14ac:dyDescent="0.25">
      <c r="AA1898" s="82"/>
      <c r="AB1898" s="60"/>
      <c r="AC1898" s="97"/>
      <c r="AD1898" s="83"/>
    </row>
    <row r="1899" spans="27:30" ht="15" customHeight="1" x14ac:dyDescent="0.25">
      <c r="AA1899" s="82"/>
      <c r="AB1899" s="60"/>
      <c r="AC1899" s="97"/>
      <c r="AD1899" s="83"/>
    </row>
    <row r="1900" spans="27:30" ht="15" customHeight="1" x14ac:dyDescent="0.25">
      <c r="AA1900" s="82"/>
      <c r="AB1900" s="60"/>
      <c r="AC1900" s="97"/>
      <c r="AD1900" s="83"/>
    </row>
    <row r="1901" spans="27:30" ht="15" customHeight="1" x14ac:dyDescent="0.25">
      <c r="AA1901" s="82"/>
      <c r="AB1901" s="60"/>
      <c r="AC1901" s="97"/>
      <c r="AD1901" s="83"/>
    </row>
    <row r="1902" spans="27:30" ht="15" customHeight="1" x14ac:dyDescent="0.25">
      <c r="AA1902" s="82"/>
      <c r="AB1902" s="60"/>
      <c r="AC1902" s="97"/>
      <c r="AD1902" s="83"/>
    </row>
    <row r="1903" spans="27:30" ht="15" customHeight="1" x14ac:dyDescent="0.25">
      <c r="AA1903" s="82"/>
      <c r="AB1903" s="60"/>
      <c r="AC1903" s="97"/>
      <c r="AD1903" s="83"/>
    </row>
    <row r="1904" spans="27:30" ht="15" customHeight="1" x14ac:dyDescent="0.25">
      <c r="AA1904" s="82"/>
      <c r="AB1904" s="60"/>
      <c r="AC1904" s="97"/>
      <c r="AD1904" s="83"/>
    </row>
    <row r="1905" spans="27:30" ht="15" customHeight="1" x14ac:dyDescent="0.25">
      <c r="AA1905" s="82"/>
      <c r="AB1905" s="60"/>
      <c r="AC1905" s="97"/>
      <c r="AD1905" s="83"/>
    </row>
    <row r="1906" spans="27:30" ht="15" customHeight="1" x14ac:dyDescent="0.25">
      <c r="AA1906" s="82"/>
      <c r="AB1906" s="60"/>
      <c r="AC1906" s="97"/>
      <c r="AD1906" s="83"/>
    </row>
    <row r="1907" spans="27:30" ht="15" customHeight="1" x14ac:dyDescent="0.25">
      <c r="AA1907" s="82"/>
      <c r="AB1907" s="60"/>
      <c r="AC1907" s="97"/>
      <c r="AD1907" s="83"/>
    </row>
    <row r="1908" spans="27:30" ht="15" customHeight="1" x14ac:dyDescent="0.25">
      <c r="AA1908" s="82"/>
      <c r="AB1908" s="60"/>
      <c r="AC1908" s="97"/>
      <c r="AD1908" s="83"/>
    </row>
    <row r="1909" spans="27:30" ht="15" customHeight="1" x14ac:dyDescent="0.25">
      <c r="AA1909" s="82"/>
      <c r="AB1909" s="60"/>
      <c r="AC1909" s="97"/>
      <c r="AD1909" s="83"/>
    </row>
    <row r="1910" spans="27:30" ht="15" customHeight="1" x14ac:dyDescent="0.25">
      <c r="AA1910" s="82"/>
      <c r="AB1910" s="60"/>
      <c r="AC1910" s="97"/>
      <c r="AD1910" s="83"/>
    </row>
    <row r="1911" spans="27:30" ht="15" customHeight="1" x14ac:dyDescent="0.25">
      <c r="AA1911" s="82"/>
      <c r="AB1911" s="60"/>
      <c r="AC1911" s="97"/>
      <c r="AD1911" s="83"/>
    </row>
    <row r="1912" spans="27:30" ht="15" customHeight="1" x14ac:dyDescent="0.25">
      <c r="AA1912" s="82"/>
      <c r="AB1912" s="60"/>
      <c r="AC1912" s="97"/>
      <c r="AD1912" s="83"/>
    </row>
    <row r="1913" spans="27:30" ht="15" customHeight="1" x14ac:dyDescent="0.25">
      <c r="AA1913" s="82"/>
      <c r="AB1913" s="60"/>
      <c r="AC1913" s="97"/>
      <c r="AD1913" s="83"/>
    </row>
    <row r="1914" spans="27:30" ht="15" customHeight="1" x14ac:dyDescent="0.25">
      <c r="AA1914" s="82"/>
      <c r="AB1914" s="60"/>
      <c r="AC1914" s="97"/>
      <c r="AD1914" s="83"/>
    </row>
    <row r="1915" spans="27:30" ht="15" customHeight="1" x14ac:dyDescent="0.25">
      <c r="AA1915" s="82"/>
      <c r="AB1915" s="60"/>
      <c r="AC1915" s="97"/>
      <c r="AD1915" s="83"/>
    </row>
    <row r="1916" spans="27:30" ht="15" customHeight="1" x14ac:dyDescent="0.25">
      <c r="AA1916" s="82"/>
      <c r="AB1916" s="60"/>
      <c r="AC1916" s="97"/>
      <c r="AD1916" s="83"/>
    </row>
    <row r="1917" spans="27:30" ht="15" customHeight="1" x14ac:dyDescent="0.25">
      <c r="AA1917" s="82"/>
      <c r="AB1917" s="60"/>
      <c r="AC1917" s="97"/>
      <c r="AD1917" s="83"/>
    </row>
    <row r="1918" spans="27:30" ht="15" customHeight="1" x14ac:dyDescent="0.25">
      <c r="AA1918" s="82"/>
      <c r="AB1918" s="60"/>
      <c r="AC1918" s="97"/>
      <c r="AD1918" s="83"/>
    </row>
    <row r="1919" spans="27:30" ht="15" customHeight="1" x14ac:dyDescent="0.25">
      <c r="AA1919" s="82"/>
      <c r="AB1919" s="60"/>
      <c r="AC1919" s="97"/>
      <c r="AD1919" s="83"/>
    </row>
    <row r="1920" spans="27:30" ht="15" customHeight="1" x14ac:dyDescent="0.25">
      <c r="AA1920" s="82"/>
      <c r="AB1920" s="60"/>
      <c r="AC1920" s="97"/>
      <c r="AD1920" s="83"/>
    </row>
    <row r="1921" spans="27:30" ht="15" customHeight="1" x14ac:dyDescent="0.25">
      <c r="AA1921" s="82"/>
      <c r="AB1921" s="60"/>
      <c r="AC1921" s="97"/>
      <c r="AD1921" s="83"/>
    </row>
    <row r="1922" spans="27:30" ht="15" customHeight="1" x14ac:dyDescent="0.25">
      <c r="AA1922" s="82"/>
      <c r="AB1922" s="60"/>
      <c r="AC1922" s="97"/>
      <c r="AD1922" s="83"/>
    </row>
    <row r="1923" spans="27:30" ht="15" customHeight="1" x14ac:dyDescent="0.25">
      <c r="AA1923" s="82"/>
      <c r="AB1923" s="60"/>
      <c r="AC1923" s="97"/>
      <c r="AD1923" s="83"/>
    </row>
    <row r="1924" spans="27:30" ht="15" customHeight="1" x14ac:dyDescent="0.25">
      <c r="AA1924" s="82"/>
      <c r="AB1924" s="60"/>
      <c r="AC1924" s="97"/>
      <c r="AD1924" s="83"/>
    </row>
    <row r="1925" spans="27:30" ht="15" customHeight="1" x14ac:dyDescent="0.25">
      <c r="AA1925" s="82"/>
      <c r="AB1925" s="60"/>
      <c r="AC1925" s="97"/>
      <c r="AD1925" s="83"/>
    </row>
    <row r="1926" spans="27:30" ht="15" customHeight="1" x14ac:dyDescent="0.25">
      <c r="AA1926" s="82"/>
      <c r="AB1926" s="60"/>
      <c r="AC1926" s="97"/>
      <c r="AD1926" s="83"/>
    </row>
    <row r="1927" spans="27:30" ht="15" customHeight="1" x14ac:dyDescent="0.25">
      <c r="AA1927" s="82"/>
      <c r="AB1927" s="60"/>
      <c r="AC1927" s="97"/>
      <c r="AD1927" s="83"/>
    </row>
    <row r="1928" spans="27:30" ht="15" customHeight="1" x14ac:dyDescent="0.25">
      <c r="AA1928" s="82"/>
      <c r="AB1928" s="60"/>
      <c r="AC1928" s="97"/>
      <c r="AD1928" s="83"/>
    </row>
    <row r="1929" spans="27:30" ht="15" customHeight="1" x14ac:dyDescent="0.25">
      <c r="AA1929" s="82"/>
      <c r="AB1929" s="60"/>
      <c r="AC1929" s="97"/>
      <c r="AD1929" s="83"/>
    </row>
    <row r="1930" spans="27:30" ht="15" customHeight="1" x14ac:dyDescent="0.25">
      <c r="AA1930" s="82"/>
      <c r="AB1930" s="60"/>
      <c r="AC1930" s="97"/>
      <c r="AD1930" s="83"/>
    </row>
    <row r="1931" spans="27:30" ht="15" customHeight="1" x14ac:dyDescent="0.25">
      <c r="AA1931" s="82"/>
      <c r="AB1931" s="60"/>
      <c r="AC1931" s="97"/>
      <c r="AD1931" s="83"/>
    </row>
    <row r="1932" spans="27:30" ht="15" customHeight="1" x14ac:dyDescent="0.25">
      <c r="AA1932" s="82"/>
      <c r="AB1932" s="60"/>
      <c r="AC1932" s="97"/>
      <c r="AD1932" s="83"/>
    </row>
    <row r="1933" spans="27:30" ht="15" customHeight="1" x14ac:dyDescent="0.25">
      <c r="AA1933" s="82"/>
      <c r="AB1933" s="60"/>
      <c r="AC1933" s="97"/>
      <c r="AD1933" s="83"/>
    </row>
    <row r="1934" spans="27:30" ht="15" customHeight="1" x14ac:dyDescent="0.25">
      <c r="AA1934" s="82"/>
      <c r="AB1934" s="60"/>
      <c r="AC1934" s="97"/>
      <c r="AD1934" s="83"/>
    </row>
    <row r="1935" spans="27:30" ht="15" customHeight="1" x14ac:dyDescent="0.25">
      <c r="AA1935" s="82"/>
      <c r="AB1935" s="60"/>
      <c r="AC1935" s="97"/>
      <c r="AD1935" s="83"/>
    </row>
    <row r="1936" spans="27:30" ht="15" customHeight="1" x14ac:dyDescent="0.25">
      <c r="AA1936" s="82"/>
      <c r="AB1936" s="60"/>
      <c r="AC1936" s="97"/>
      <c r="AD1936" s="83"/>
    </row>
    <row r="1937" spans="27:30" ht="15" customHeight="1" x14ac:dyDescent="0.25">
      <c r="AA1937" s="82"/>
      <c r="AB1937" s="60"/>
      <c r="AC1937" s="97"/>
      <c r="AD1937" s="83"/>
    </row>
    <row r="1938" spans="27:30" ht="15" customHeight="1" x14ac:dyDescent="0.25">
      <c r="AA1938" s="82"/>
      <c r="AB1938" s="60"/>
      <c r="AC1938" s="97"/>
      <c r="AD1938" s="83"/>
    </row>
    <row r="1939" spans="27:30" ht="15" customHeight="1" x14ac:dyDescent="0.25">
      <c r="AA1939" s="82"/>
      <c r="AB1939" s="60"/>
      <c r="AC1939" s="97"/>
      <c r="AD1939" s="83"/>
    </row>
    <row r="1940" spans="27:30" ht="15" customHeight="1" x14ac:dyDescent="0.25">
      <c r="AA1940" s="82"/>
      <c r="AB1940" s="60"/>
      <c r="AC1940" s="97"/>
      <c r="AD1940" s="83"/>
    </row>
    <row r="1941" spans="27:30" ht="15" customHeight="1" x14ac:dyDescent="0.25">
      <c r="AA1941" s="82"/>
      <c r="AB1941" s="60"/>
      <c r="AC1941" s="97"/>
      <c r="AD1941" s="83"/>
    </row>
    <row r="1942" spans="27:30" ht="15" customHeight="1" x14ac:dyDescent="0.25">
      <c r="AA1942" s="82"/>
      <c r="AB1942" s="60"/>
      <c r="AC1942" s="97"/>
      <c r="AD1942" s="83"/>
    </row>
    <row r="1943" spans="27:30" ht="15" customHeight="1" x14ac:dyDescent="0.25">
      <c r="AA1943" s="82"/>
      <c r="AB1943" s="60"/>
      <c r="AC1943" s="97"/>
      <c r="AD1943" s="83"/>
    </row>
    <row r="1944" spans="27:30" ht="15" customHeight="1" x14ac:dyDescent="0.25">
      <c r="AA1944" s="82"/>
      <c r="AB1944" s="60"/>
      <c r="AC1944" s="97"/>
      <c r="AD1944" s="83"/>
    </row>
    <row r="1945" spans="27:30" ht="15" customHeight="1" x14ac:dyDescent="0.25">
      <c r="AA1945" s="82"/>
      <c r="AB1945" s="60"/>
      <c r="AC1945" s="97"/>
      <c r="AD1945" s="83"/>
    </row>
    <row r="1946" spans="27:30" ht="15" customHeight="1" x14ac:dyDescent="0.25">
      <c r="AA1946" s="82"/>
      <c r="AB1946" s="60"/>
      <c r="AC1946" s="97"/>
      <c r="AD1946" s="83"/>
    </row>
    <row r="1947" spans="27:30" ht="15" customHeight="1" x14ac:dyDescent="0.25">
      <c r="AA1947" s="82"/>
      <c r="AB1947" s="60"/>
      <c r="AC1947" s="97"/>
      <c r="AD1947" s="83"/>
    </row>
    <row r="1948" spans="27:30" ht="15" customHeight="1" x14ac:dyDescent="0.25">
      <c r="AA1948" s="82"/>
      <c r="AB1948" s="60"/>
      <c r="AC1948" s="97"/>
      <c r="AD1948" s="83"/>
    </row>
    <row r="1949" spans="27:30" ht="15" customHeight="1" x14ac:dyDescent="0.25">
      <c r="AA1949" s="82"/>
      <c r="AB1949" s="60"/>
      <c r="AC1949" s="97"/>
      <c r="AD1949" s="83"/>
    </row>
    <row r="1950" spans="27:30" ht="15" customHeight="1" x14ac:dyDescent="0.25">
      <c r="AA1950" s="82"/>
      <c r="AB1950" s="60"/>
      <c r="AC1950" s="97"/>
      <c r="AD1950" s="83"/>
    </row>
    <row r="1951" spans="27:30" ht="15" customHeight="1" x14ac:dyDescent="0.25">
      <c r="AA1951" s="82"/>
      <c r="AB1951" s="60"/>
      <c r="AC1951" s="97"/>
      <c r="AD1951" s="83"/>
    </row>
    <row r="1952" spans="27:30" ht="15" customHeight="1" x14ac:dyDescent="0.25">
      <c r="AA1952" s="82"/>
      <c r="AB1952" s="60"/>
      <c r="AC1952" s="97"/>
      <c r="AD1952" s="83"/>
    </row>
    <row r="1953" spans="27:30" ht="15" customHeight="1" x14ac:dyDescent="0.25">
      <c r="AA1953" s="82"/>
      <c r="AB1953" s="60"/>
      <c r="AC1953" s="97"/>
      <c r="AD1953" s="83"/>
    </row>
    <row r="1954" spans="27:30" ht="15" customHeight="1" x14ac:dyDescent="0.25">
      <c r="AA1954" s="82"/>
      <c r="AB1954" s="60"/>
      <c r="AC1954" s="97"/>
      <c r="AD1954" s="83"/>
    </row>
    <row r="1955" spans="27:30" ht="15" customHeight="1" x14ac:dyDescent="0.25">
      <c r="AA1955" s="82"/>
      <c r="AB1955" s="60"/>
      <c r="AC1955" s="97"/>
      <c r="AD1955" s="83"/>
    </row>
    <row r="1956" spans="27:30" ht="15" customHeight="1" x14ac:dyDescent="0.25">
      <c r="AA1956" s="82"/>
      <c r="AB1956" s="60"/>
      <c r="AC1956" s="97"/>
      <c r="AD1956" s="83"/>
    </row>
    <row r="1957" spans="27:30" ht="15" customHeight="1" x14ac:dyDescent="0.25">
      <c r="AA1957" s="82"/>
      <c r="AB1957" s="60"/>
      <c r="AC1957" s="97"/>
      <c r="AD1957" s="83"/>
    </row>
    <row r="1958" spans="27:30" ht="15" customHeight="1" x14ac:dyDescent="0.25">
      <c r="AA1958" s="82"/>
      <c r="AB1958" s="60"/>
      <c r="AC1958" s="97"/>
      <c r="AD1958" s="83"/>
    </row>
    <row r="1959" spans="27:30" ht="15" customHeight="1" x14ac:dyDescent="0.25">
      <c r="AA1959" s="82"/>
      <c r="AB1959" s="60"/>
      <c r="AC1959" s="97"/>
      <c r="AD1959" s="83"/>
    </row>
    <row r="1960" spans="27:30" ht="15" customHeight="1" x14ac:dyDescent="0.25">
      <c r="AA1960" s="82"/>
      <c r="AB1960" s="60"/>
      <c r="AC1960" s="97"/>
      <c r="AD1960" s="83"/>
    </row>
    <row r="1961" spans="27:30" ht="15" customHeight="1" x14ac:dyDescent="0.25">
      <c r="AA1961" s="82"/>
      <c r="AB1961" s="60"/>
      <c r="AC1961" s="97"/>
      <c r="AD1961" s="83"/>
    </row>
    <row r="1962" spans="27:30" ht="15" customHeight="1" x14ac:dyDescent="0.25">
      <c r="AA1962" s="82"/>
      <c r="AB1962" s="60"/>
      <c r="AC1962" s="97"/>
      <c r="AD1962" s="83"/>
    </row>
    <row r="1963" spans="27:30" ht="15" customHeight="1" x14ac:dyDescent="0.25">
      <c r="AA1963" s="82"/>
      <c r="AB1963" s="60"/>
      <c r="AC1963" s="97"/>
      <c r="AD1963" s="83"/>
    </row>
    <row r="1964" spans="27:30" ht="15" customHeight="1" x14ac:dyDescent="0.25">
      <c r="AA1964" s="82"/>
      <c r="AB1964" s="60"/>
      <c r="AC1964" s="97"/>
      <c r="AD1964" s="83"/>
    </row>
    <row r="1965" spans="27:30" ht="15" customHeight="1" x14ac:dyDescent="0.25">
      <c r="AA1965" s="82"/>
      <c r="AB1965" s="60"/>
      <c r="AC1965" s="97"/>
      <c r="AD1965" s="83"/>
    </row>
    <row r="1966" spans="27:30" ht="15" customHeight="1" x14ac:dyDescent="0.25">
      <c r="AA1966" s="82"/>
      <c r="AB1966" s="60"/>
      <c r="AC1966" s="97"/>
      <c r="AD1966" s="83"/>
    </row>
    <row r="1967" spans="27:30" ht="15" customHeight="1" x14ac:dyDescent="0.25">
      <c r="AA1967" s="82"/>
      <c r="AB1967" s="60"/>
      <c r="AC1967" s="97"/>
      <c r="AD1967" s="83"/>
    </row>
    <row r="1968" spans="27:30" ht="15" customHeight="1" x14ac:dyDescent="0.25">
      <c r="AA1968" s="82"/>
      <c r="AB1968" s="60"/>
      <c r="AC1968" s="97"/>
      <c r="AD1968" s="83"/>
    </row>
    <row r="1969" spans="27:30" ht="15" customHeight="1" x14ac:dyDescent="0.25">
      <c r="AA1969" s="82"/>
      <c r="AB1969" s="60"/>
      <c r="AC1969" s="97"/>
      <c r="AD1969" s="83"/>
    </row>
    <row r="1970" spans="27:30" ht="15" customHeight="1" x14ac:dyDescent="0.25">
      <c r="AA1970" s="82"/>
      <c r="AB1970" s="60"/>
      <c r="AC1970" s="97"/>
      <c r="AD1970" s="83"/>
    </row>
    <row r="1971" spans="27:30" ht="15" customHeight="1" x14ac:dyDescent="0.25">
      <c r="AA1971" s="82"/>
      <c r="AB1971" s="60"/>
      <c r="AC1971" s="97"/>
      <c r="AD1971" s="83"/>
    </row>
    <row r="1972" spans="27:30" ht="15" customHeight="1" x14ac:dyDescent="0.25">
      <c r="AA1972" s="82"/>
      <c r="AB1972" s="60"/>
      <c r="AC1972" s="97"/>
      <c r="AD1972" s="83"/>
    </row>
    <row r="1973" spans="27:30" ht="15" customHeight="1" x14ac:dyDescent="0.25">
      <c r="AA1973" s="82"/>
      <c r="AB1973" s="60"/>
      <c r="AC1973" s="97"/>
      <c r="AD1973" s="83"/>
    </row>
    <row r="1974" spans="27:30" ht="15" customHeight="1" x14ac:dyDescent="0.25">
      <c r="AA1974" s="82"/>
      <c r="AB1974" s="60"/>
      <c r="AC1974" s="97"/>
      <c r="AD1974" s="83"/>
    </row>
    <row r="1975" spans="27:30" ht="15" customHeight="1" x14ac:dyDescent="0.25">
      <c r="AA1975" s="82"/>
      <c r="AB1975" s="60"/>
      <c r="AC1975" s="97"/>
      <c r="AD1975" s="83"/>
    </row>
    <row r="1976" spans="27:30" ht="15" customHeight="1" x14ac:dyDescent="0.25">
      <c r="AA1976" s="82"/>
      <c r="AB1976" s="60"/>
      <c r="AC1976" s="97"/>
      <c r="AD1976" s="83"/>
    </row>
    <row r="1977" spans="27:30" ht="15" customHeight="1" x14ac:dyDescent="0.25">
      <c r="AA1977" s="82"/>
      <c r="AB1977" s="60"/>
      <c r="AC1977" s="97"/>
      <c r="AD1977" s="83"/>
    </row>
    <row r="1978" spans="27:30" ht="15" customHeight="1" x14ac:dyDescent="0.25">
      <c r="AA1978" s="82"/>
      <c r="AB1978" s="60"/>
      <c r="AC1978" s="97"/>
      <c r="AD1978" s="83"/>
    </row>
    <row r="1979" spans="27:30" ht="15" customHeight="1" x14ac:dyDescent="0.25">
      <c r="AA1979" s="82"/>
      <c r="AB1979" s="60"/>
      <c r="AC1979" s="97"/>
      <c r="AD1979" s="83"/>
    </row>
    <row r="1980" spans="27:30" ht="15" customHeight="1" x14ac:dyDescent="0.25">
      <c r="AA1980" s="82"/>
      <c r="AB1980" s="60"/>
      <c r="AC1980" s="97"/>
      <c r="AD1980" s="83"/>
    </row>
    <row r="1981" spans="27:30" ht="15" customHeight="1" x14ac:dyDescent="0.25">
      <c r="AA1981" s="82"/>
      <c r="AB1981" s="60"/>
      <c r="AC1981" s="97"/>
      <c r="AD1981" s="83"/>
    </row>
    <row r="1982" spans="27:30" ht="15" customHeight="1" x14ac:dyDescent="0.25">
      <c r="AA1982" s="82"/>
      <c r="AB1982" s="60"/>
      <c r="AC1982" s="97"/>
      <c r="AD1982" s="83"/>
    </row>
    <row r="1983" spans="27:30" ht="15" customHeight="1" x14ac:dyDescent="0.25">
      <c r="AA1983" s="82"/>
      <c r="AB1983" s="60"/>
      <c r="AC1983" s="97"/>
      <c r="AD1983" s="83"/>
    </row>
    <row r="1984" spans="27:30" ht="15" customHeight="1" x14ac:dyDescent="0.25">
      <c r="AA1984" s="82"/>
      <c r="AB1984" s="60"/>
      <c r="AC1984" s="97"/>
      <c r="AD1984" s="83"/>
    </row>
    <row r="1985" spans="27:30" ht="15" customHeight="1" x14ac:dyDescent="0.25">
      <c r="AA1985" s="82"/>
      <c r="AB1985" s="60"/>
      <c r="AC1985" s="97"/>
      <c r="AD1985" s="83"/>
    </row>
    <row r="1986" spans="27:30" ht="15" customHeight="1" x14ac:dyDescent="0.25">
      <c r="AA1986" s="82"/>
      <c r="AB1986" s="60"/>
      <c r="AC1986" s="97"/>
      <c r="AD1986" s="83"/>
    </row>
    <row r="1987" spans="27:30" ht="15" customHeight="1" x14ac:dyDescent="0.25">
      <c r="AA1987" s="82"/>
      <c r="AB1987" s="60"/>
      <c r="AC1987" s="97"/>
      <c r="AD1987" s="83"/>
    </row>
    <row r="1988" spans="27:30" ht="15" customHeight="1" x14ac:dyDescent="0.25">
      <c r="AA1988" s="82"/>
      <c r="AB1988" s="60"/>
      <c r="AC1988" s="97"/>
      <c r="AD1988" s="83"/>
    </row>
    <row r="1989" spans="27:30" ht="15" customHeight="1" x14ac:dyDescent="0.25">
      <c r="AA1989" s="82"/>
      <c r="AB1989" s="60"/>
      <c r="AC1989" s="97"/>
      <c r="AD1989" s="83"/>
    </row>
    <row r="1990" spans="27:30" ht="15" customHeight="1" x14ac:dyDescent="0.25">
      <c r="AA1990" s="82"/>
      <c r="AB1990" s="60"/>
      <c r="AC1990" s="97"/>
      <c r="AD1990" s="83"/>
    </row>
    <row r="1991" spans="27:30" ht="15" customHeight="1" x14ac:dyDescent="0.25">
      <c r="AA1991" s="82"/>
      <c r="AB1991" s="60"/>
      <c r="AC1991" s="97"/>
      <c r="AD1991" s="83"/>
    </row>
    <row r="1992" spans="27:30" ht="15" customHeight="1" x14ac:dyDescent="0.25">
      <c r="AA1992" s="82"/>
      <c r="AB1992" s="60"/>
      <c r="AC1992" s="97"/>
      <c r="AD1992" s="83"/>
    </row>
    <row r="1993" spans="27:30" ht="15" customHeight="1" x14ac:dyDescent="0.25">
      <c r="AA1993" s="82"/>
      <c r="AB1993" s="60"/>
      <c r="AC1993" s="97"/>
      <c r="AD1993" s="83"/>
    </row>
    <row r="1994" spans="27:30" ht="15" customHeight="1" x14ac:dyDescent="0.25">
      <c r="AA1994" s="82"/>
      <c r="AB1994" s="60"/>
      <c r="AC1994" s="97"/>
      <c r="AD1994" s="83"/>
    </row>
    <row r="1995" spans="27:30" ht="15" customHeight="1" x14ac:dyDescent="0.25">
      <c r="AA1995" s="82"/>
      <c r="AB1995" s="60"/>
      <c r="AC1995" s="97"/>
      <c r="AD1995" s="83"/>
    </row>
    <row r="1996" spans="27:30" ht="15" customHeight="1" x14ac:dyDescent="0.25">
      <c r="AA1996" s="82"/>
      <c r="AB1996" s="60"/>
      <c r="AC1996" s="97"/>
      <c r="AD1996" s="83"/>
    </row>
    <row r="1997" spans="27:30" ht="15" customHeight="1" x14ac:dyDescent="0.25">
      <c r="AA1997" s="82"/>
      <c r="AB1997" s="60"/>
      <c r="AC1997" s="97"/>
      <c r="AD1997" s="83"/>
    </row>
    <row r="1998" spans="27:30" ht="15" customHeight="1" x14ac:dyDescent="0.25">
      <c r="AA1998" s="82"/>
      <c r="AB1998" s="60"/>
      <c r="AC1998" s="97"/>
      <c r="AD1998" s="83"/>
    </row>
    <row r="1999" spans="27:30" ht="15" customHeight="1" x14ac:dyDescent="0.25">
      <c r="AA1999" s="82"/>
      <c r="AB1999" s="60"/>
      <c r="AC1999" s="97"/>
      <c r="AD1999" s="83"/>
    </row>
    <row r="2000" spans="27:30" ht="15" customHeight="1" x14ac:dyDescent="0.25">
      <c r="AA2000" s="82"/>
      <c r="AB2000" s="60"/>
      <c r="AC2000" s="97"/>
      <c r="AD2000" s="83"/>
    </row>
    <row r="2001" spans="27:30" ht="15" customHeight="1" x14ac:dyDescent="0.25">
      <c r="AA2001" s="82"/>
      <c r="AB2001" s="60"/>
      <c r="AC2001" s="97"/>
      <c r="AD2001" s="83"/>
    </row>
    <row r="2002" spans="27:30" ht="15" customHeight="1" x14ac:dyDescent="0.25">
      <c r="AA2002" s="82"/>
      <c r="AB2002" s="60"/>
      <c r="AC2002" s="97"/>
      <c r="AD2002" s="83"/>
    </row>
    <row r="2003" spans="27:30" ht="15" customHeight="1" x14ac:dyDescent="0.25">
      <c r="AA2003" s="82"/>
      <c r="AB2003" s="60"/>
      <c r="AC2003" s="97"/>
      <c r="AD2003" s="83"/>
    </row>
    <row r="2004" spans="27:30" ht="15" customHeight="1" x14ac:dyDescent="0.25">
      <c r="AA2004" s="82"/>
      <c r="AB2004" s="60"/>
      <c r="AC2004" s="97"/>
      <c r="AD2004" s="83"/>
    </row>
    <row r="2005" spans="27:30" ht="15" customHeight="1" x14ac:dyDescent="0.25">
      <c r="AA2005" s="82"/>
      <c r="AB2005" s="60"/>
      <c r="AC2005" s="97"/>
      <c r="AD2005" s="83"/>
    </row>
    <row r="2006" spans="27:30" ht="15" customHeight="1" x14ac:dyDescent="0.25">
      <c r="AA2006" s="82"/>
      <c r="AB2006" s="60"/>
      <c r="AC2006" s="97"/>
      <c r="AD2006" s="83"/>
    </row>
    <row r="2007" spans="27:30" ht="15" customHeight="1" x14ac:dyDescent="0.25">
      <c r="AA2007" s="82"/>
      <c r="AB2007" s="60"/>
      <c r="AC2007" s="97"/>
      <c r="AD2007" s="83"/>
    </row>
    <row r="2008" spans="27:30" ht="15" customHeight="1" x14ac:dyDescent="0.25">
      <c r="AA2008" s="82"/>
      <c r="AB2008" s="60"/>
      <c r="AC2008" s="97"/>
      <c r="AD2008" s="83"/>
    </row>
    <row r="2009" spans="27:30" ht="15" customHeight="1" x14ac:dyDescent="0.25">
      <c r="AA2009" s="82"/>
      <c r="AB2009" s="60"/>
      <c r="AC2009" s="97"/>
      <c r="AD2009" s="83"/>
    </row>
    <row r="2010" spans="27:30" ht="15" customHeight="1" x14ac:dyDescent="0.25">
      <c r="AA2010" s="82"/>
      <c r="AB2010" s="60"/>
      <c r="AC2010" s="97"/>
      <c r="AD2010" s="83"/>
    </row>
    <row r="2011" spans="27:30" ht="15" customHeight="1" x14ac:dyDescent="0.25">
      <c r="AA2011" s="82"/>
      <c r="AB2011" s="60"/>
      <c r="AC2011" s="97"/>
      <c r="AD2011" s="83"/>
    </row>
    <row r="2012" spans="27:30" ht="15" customHeight="1" x14ac:dyDescent="0.25">
      <c r="AA2012" s="82"/>
      <c r="AB2012" s="60"/>
      <c r="AC2012" s="97"/>
      <c r="AD2012" s="83"/>
    </row>
    <row r="2013" spans="27:30" ht="15" customHeight="1" x14ac:dyDescent="0.25">
      <c r="AA2013" s="82"/>
      <c r="AB2013" s="60"/>
      <c r="AC2013" s="97"/>
      <c r="AD2013" s="83"/>
    </row>
    <row r="2014" spans="27:30" ht="15" customHeight="1" x14ac:dyDescent="0.25">
      <c r="AA2014" s="82"/>
      <c r="AB2014" s="60"/>
      <c r="AC2014" s="97"/>
      <c r="AD2014" s="83"/>
    </row>
    <row r="2015" spans="27:30" ht="15" customHeight="1" x14ac:dyDescent="0.25">
      <c r="AA2015" s="82"/>
      <c r="AB2015" s="60"/>
      <c r="AC2015" s="97"/>
      <c r="AD2015" s="83"/>
    </row>
    <row r="2016" spans="27:30" ht="15" customHeight="1" x14ac:dyDescent="0.25">
      <c r="AA2016" s="82"/>
      <c r="AB2016" s="60"/>
      <c r="AC2016" s="97"/>
      <c r="AD2016" s="83"/>
    </row>
    <row r="2017" spans="27:30" ht="15" customHeight="1" x14ac:dyDescent="0.25">
      <c r="AA2017" s="82"/>
      <c r="AB2017" s="60"/>
      <c r="AC2017" s="97"/>
      <c r="AD2017" s="83"/>
    </row>
    <row r="2018" spans="27:30" ht="15" customHeight="1" x14ac:dyDescent="0.25">
      <c r="AA2018" s="82"/>
      <c r="AB2018" s="60"/>
      <c r="AC2018" s="97"/>
      <c r="AD2018" s="83"/>
    </row>
    <row r="2019" spans="27:30" ht="15" customHeight="1" x14ac:dyDescent="0.25">
      <c r="AA2019" s="82"/>
      <c r="AB2019" s="60"/>
      <c r="AC2019" s="97"/>
      <c r="AD2019" s="83"/>
    </row>
    <row r="2020" spans="27:30" ht="15" customHeight="1" x14ac:dyDescent="0.25">
      <c r="AA2020" s="82"/>
      <c r="AB2020" s="60"/>
      <c r="AC2020" s="97"/>
      <c r="AD2020" s="83"/>
    </row>
    <row r="2021" spans="27:30" ht="15" customHeight="1" x14ac:dyDescent="0.25">
      <c r="AA2021" s="82"/>
      <c r="AB2021" s="60"/>
      <c r="AC2021" s="97"/>
      <c r="AD2021" s="83"/>
    </row>
    <row r="2022" spans="27:30" ht="15" customHeight="1" x14ac:dyDescent="0.25">
      <c r="AA2022" s="82"/>
      <c r="AB2022" s="60"/>
      <c r="AC2022" s="97"/>
      <c r="AD2022" s="83"/>
    </row>
    <row r="2023" spans="27:30" ht="15" customHeight="1" x14ac:dyDescent="0.25">
      <c r="AA2023" s="82"/>
      <c r="AB2023" s="60"/>
      <c r="AC2023" s="97"/>
      <c r="AD2023" s="83"/>
    </row>
    <row r="2024" spans="27:30" ht="15" customHeight="1" x14ac:dyDescent="0.25">
      <c r="AA2024" s="82"/>
      <c r="AB2024" s="60"/>
      <c r="AC2024" s="97"/>
      <c r="AD2024" s="83"/>
    </row>
    <row r="2025" spans="27:30" ht="15" customHeight="1" x14ac:dyDescent="0.25">
      <c r="AA2025" s="82"/>
      <c r="AB2025" s="60"/>
      <c r="AC2025" s="97"/>
      <c r="AD2025" s="83"/>
    </row>
    <row r="2026" spans="27:30" ht="15" customHeight="1" x14ac:dyDescent="0.25">
      <c r="AA2026" s="82"/>
      <c r="AB2026" s="60"/>
      <c r="AC2026" s="97"/>
      <c r="AD2026" s="83"/>
    </row>
    <row r="2027" spans="27:30" ht="15" customHeight="1" x14ac:dyDescent="0.25">
      <c r="AA2027" s="82"/>
      <c r="AB2027" s="60"/>
      <c r="AC2027" s="97"/>
      <c r="AD2027" s="83"/>
    </row>
    <row r="2028" spans="27:30" ht="15" customHeight="1" x14ac:dyDescent="0.25">
      <c r="AA2028" s="82"/>
      <c r="AB2028" s="60"/>
      <c r="AC2028" s="97"/>
      <c r="AD2028" s="83"/>
    </row>
    <row r="2029" spans="27:30" ht="15" customHeight="1" x14ac:dyDescent="0.25">
      <c r="AA2029" s="82"/>
      <c r="AB2029" s="60"/>
      <c r="AC2029" s="97"/>
      <c r="AD2029" s="83"/>
    </row>
    <row r="2030" spans="27:30" ht="15" customHeight="1" x14ac:dyDescent="0.25">
      <c r="AA2030" s="82"/>
      <c r="AB2030" s="60"/>
      <c r="AC2030" s="97"/>
      <c r="AD2030" s="83"/>
    </row>
    <row r="2031" spans="27:30" ht="15" customHeight="1" x14ac:dyDescent="0.25">
      <c r="AA2031" s="82"/>
      <c r="AB2031" s="60"/>
      <c r="AC2031" s="97"/>
      <c r="AD2031" s="83"/>
    </row>
    <row r="2032" spans="27:30" ht="15" customHeight="1" x14ac:dyDescent="0.25">
      <c r="AA2032" s="82"/>
      <c r="AB2032" s="60"/>
      <c r="AC2032" s="97"/>
      <c r="AD2032" s="83"/>
    </row>
    <row r="2033" spans="27:30" ht="15" customHeight="1" x14ac:dyDescent="0.25">
      <c r="AA2033" s="82"/>
      <c r="AB2033" s="60"/>
      <c r="AC2033" s="97"/>
      <c r="AD2033" s="83"/>
    </row>
    <row r="2034" spans="27:30" ht="15" customHeight="1" x14ac:dyDescent="0.25">
      <c r="AA2034" s="82"/>
      <c r="AB2034" s="60"/>
      <c r="AC2034" s="97"/>
      <c r="AD2034" s="83"/>
    </row>
    <row r="2035" spans="27:30" ht="15" customHeight="1" x14ac:dyDescent="0.25">
      <c r="AA2035" s="82"/>
      <c r="AB2035" s="60"/>
      <c r="AC2035" s="97"/>
      <c r="AD2035" s="83"/>
    </row>
    <row r="2036" spans="27:30" ht="15" customHeight="1" x14ac:dyDescent="0.25">
      <c r="AA2036" s="82"/>
      <c r="AB2036" s="60"/>
      <c r="AC2036" s="97"/>
      <c r="AD2036" s="83"/>
    </row>
    <row r="2037" spans="27:30" ht="15" customHeight="1" x14ac:dyDescent="0.25">
      <c r="AA2037" s="82"/>
      <c r="AB2037" s="60"/>
      <c r="AC2037" s="97"/>
      <c r="AD2037" s="83"/>
    </row>
    <row r="2038" spans="27:30" ht="15" customHeight="1" x14ac:dyDescent="0.25">
      <c r="AA2038" s="82"/>
      <c r="AB2038" s="60"/>
      <c r="AC2038" s="97"/>
      <c r="AD2038" s="83"/>
    </row>
    <row r="2039" spans="27:30" ht="15" customHeight="1" x14ac:dyDescent="0.25">
      <c r="AA2039" s="82"/>
      <c r="AB2039" s="60"/>
      <c r="AC2039" s="97"/>
      <c r="AD2039" s="83"/>
    </row>
    <row r="2040" spans="27:30" ht="15" customHeight="1" x14ac:dyDescent="0.25">
      <c r="AA2040" s="82"/>
      <c r="AB2040" s="60"/>
      <c r="AC2040" s="97"/>
      <c r="AD2040" s="83"/>
    </row>
    <row r="2041" spans="27:30" ht="15" customHeight="1" x14ac:dyDescent="0.25">
      <c r="AA2041" s="82"/>
      <c r="AB2041" s="60"/>
      <c r="AC2041" s="97"/>
      <c r="AD2041" s="83"/>
    </row>
    <row r="2042" spans="27:30" ht="15" customHeight="1" x14ac:dyDescent="0.25">
      <c r="AA2042" s="82"/>
      <c r="AB2042" s="60"/>
      <c r="AC2042" s="97"/>
      <c r="AD2042" s="83"/>
    </row>
    <row r="2043" spans="27:30" ht="15" customHeight="1" x14ac:dyDescent="0.25">
      <c r="AA2043" s="82"/>
      <c r="AB2043" s="60"/>
      <c r="AC2043" s="97"/>
      <c r="AD2043" s="83"/>
    </row>
    <row r="2044" spans="27:30" ht="15" customHeight="1" x14ac:dyDescent="0.25">
      <c r="AA2044" s="82"/>
      <c r="AB2044" s="60"/>
      <c r="AC2044" s="97"/>
      <c r="AD2044" s="83"/>
    </row>
    <row r="2045" spans="27:30" ht="15" customHeight="1" x14ac:dyDescent="0.25">
      <c r="AA2045" s="82"/>
      <c r="AB2045" s="60"/>
      <c r="AC2045" s="97"/>
      <c r="AD2045" s="83"/>
    </row>
    <row r="2046" spans="27:30" ht="15" customHeight="1" x14ac:dyDescent="0.25">
      <c r="AA2046" s="82"/>
      <c r="AB2046" s="60"/>
      <c r="AC2046" s="97"/>
      <c r="AD2046" s="83"/>
    </row>
    <row r="2047" spans="27:30" ht="15" customHeight="1" x14ac:dyDescent="0.25">
      <c r="AA2047" s="82"/>
      <c r="AB2047" s="60"/>
      <c r="AC2047" s="97"/>
      <c r="AD2047" s="83"/>
    </row>
    <row r="2048" spans="27:30" ht="15" customHeight="1" x14ac:dyDescent="0.25">
      <c r="AA2048" s="82"/>
      <c r="AB2048" s="60"/>
      <c r="AC2048" s="97"/>
      <c r="AD2048" s="83"/>
    </row>
    <row r="2049" spans="27:30" ht="15" customHeight="1" x14ac:dyDescent="0.25">
      <c r="AA2049" s="82"/>
      <c r="AB2049" s="60"/>
      <c r="AC2049" s="97"/>
      <c r="AD2049" s="83"/>
    </row>
    <row r="2050" spans="27:30" ht="15" customHeight="1" x14ac:dyDescent="0.25">
      <c r="AA2050" s="82"/>
      <c r="AB2050" s="60"/>
      <c r="AC2050" s="97"/>
      <c r="AD2050" s="83"/>
    </row>
    <row r="2051" spans="27:30" ht="15" customHeight="1" x14ac:dyDescent="0.25">
      <c r="AA2051" s="82"/>
      <c r="AB2051" s="60"/>
      <c r="AC2051" s="97"/>
      <c r="AD2051" s="83"/>
    </row>
    <row r="2052" spans="27:30" ht="15" customHeight="1" x14ac:dyDescent="0.25">
      <c r="AA2052" s="82"/>
      <c r="AB2052" s="60"/>
      <c r="AC2052" s="97"/>
      <c r="AD2052" s="83"/>
    </row>
    <row r="2053" spans="27:30" ht="15" customHeight="1" x14ac:dyDescent="0.25">
      <c r="AA2053" s="82"/>
      <c r="AB2053" s="60"/>
      <c r="AC2053" s="97"/>
      <c r="AD2053" s="83"/>
    </row>
    <row r="2054" spans="27:30" ht="15" customHeight="1" x14ac:dyDescent="0.25">
      <c r="AA2054" s="82"/>
      <c r="AB2054" s="60"/>
      <c r="AC2054" s="97"/>
      <c r="AD2054" s="83"/>
    </row>
    <row r="2055" spans="27:30" ht="15" customHeight="1" x14ac:dyDescent="0.25">
      <c r="AA2055" s="82"/>
      <c r="AB2055" s="60"/>
      <c r="AC2055" s="97"/>
      <c r="AD2055" s="83"/>
    </row>
    <row r="2056" spans="27:30" ht="15" customHeight="1" x14ac:dyDescent="0.25">
      <c r="AA2056" s="82"/>
      <c r="AB2056" s="60"/>
      <c r="AC2056" s="97"/>
      <c r="AD2056" s="83"/>
    </row>
    <row r="2057" spans="27:30" ht="15" customHeight="1" x14ac:dyDescent="0.25">
      <c r="AA2057" s="82"/>
      <c r="AB2057" s="60"/>
      <c r="AC2057" s="97"/>
      <c r="AD2057" s="83"/>
    </row>
    <row r="2058" spans="27:30" ht="15" customHeight="1" x14ac:dyDescent="0.25">
      <c r="AA2058" s="82"/>
      <c r="AB2058" s="60"/>
      <c r="AC2058" s="97"/>
      <c r="AD2058" s="83"/>
    </row>
    <row r="2059" spans="27:30" ht="15" customHeight="1" x14ac:dyDescent="0.25">
      <c r="AA2059" s="82"/>
      <c r="AB2059" s="60"/>
      <c r="AC2059" s="97"/>
      <c r="AD2059" s="83"/>
    </row>
    <row r="2060" spans="27:30" ht="15" customHeight="1" x14ac:dyDescent="0.25">
      <c r="AA2060" s="82"/>
      <c r="AB2060" s="60"/>
      <c r="AC2060" s="97"/>
      <c r="AD2060" s="83"/>
    </row>
    <row r="2061" spans="27:30" ht="15" customHeight="1" x14ac:dyDescent="0.25">
      <c r="AA2061" s="82"/>
      <c r="AB2061" s="60"/>
      <c r="AC2061" s="97"/>
      <c r="AD2061" s="83"/>
    </row>
    <row r="2062" spans="27:30" ht="15" customHeight="1" x14ac:dyDescent="0.25">
      <c r="AA2062" s="82"/>
      <c r="AB2062" s="60"/>
      <c r="AC2062" s="97"/>
      <c r="AD2062" s="83"/>
    </row>
    <row r="2063" spans="27:30" ht="15" customHeight="1" x14ac:dyDescent="0.25">
      <c r="AA2063" s="82"/>
      <c r="AB2063" s="60"/>
      <c r="AC2063" s="97"/>
      <c r="AD2063" s="83"/>
    </row>
    <row r="2064" spans="27:30" ht="15" customHeight="1" x14ac:dyDescent="0.25">
      <c r="AA2064" s="82"/>
      <c r="AB2064" s="60"/>
      <c r="AC2064" s="97"/>
      <c r="AD2064" s="83"/>
    </row>
    <row r="2065" spans="27:30" ht="15" customHeight="1" x14ac:dyDescent="0.25">
      <c r="AA2065" s="82"/>
      <c r="AB2065" s="60"/>
      <c r="AC2065" s="97"/>
      <c r="AD2065" s="83"/>
    </row>
    <row r="2066" spans="27:30" ht="15" customHeight="1" x14ac:dyDescent="0.25">
      <c r="AA2066" s="82"/>
      <c r="AB2066" s="60"/>
      <c r="AC2066" s="97"/>
      <c r="AD2066" s="83"/>
    </row>
    <row r="2067" spans="27:30" ht="15" customHeight="1" x14ac:dyDescent="0.25">
      <c r="AA2067" s="82"/>
      <c r="AB2067" s="60"/>
      <c r="AC2067" s="97"/>
      <c r="AD2067" s="83"/>
    </row>
    <row r="2068" spans="27:30" ht="15" customHeight="1" x14ac:dyDescent="0.25">
      <c r="AA2068" s="82"/>
      <c r="AB2068" s="60"/>
      <c r="AC2068" s="97"/>
      <c r="AD2068" s="83"/>
    </row>
    <row r="2069" spans="27:30" ht="15" customHeight="1" x14ac:dyDescent="0.25">
      <c r="AA2069" s="82"/>
      <c r="AB2069" s="60"/>
      <c r="AC2069" s="97"/>
      <c r="AD2069" s="83"/>
    </row>
    <row r="2070" spans="27:30" ht="15" customHeight="1" x14ac:dyDescent="0.25">
      <c r="AA2070" s="82"/>
      <c r="AB2070" s="60"/>
      <c r="AC2070" s="97"/>
      <c r="AD2070" s="83"/>
    </row>
    <row r="2071" spans="27:30" ht="15" customHeight="1" x14ac:dyDescent="0.25">
      <c r="AA2071" s="82"/>
      <c r="AB2071" s="60"/>
      <c r="AC2071" s="97"/>
      <c r="AD2071" s="83"/>
    </row>
    <row r="2072" spans="27:30" ht="15" customHeight="1" x14ac:dyDescent="0.25">
      <c r="AA2072" s="82"/>
      <c r="AB2072" s="60"/>
      <c r="AC2072" s="97"/>
      <c r="AD2072" s="83"/>
    </row>
    <row r="2073" spans="27:30" ht="15" customHeight="1" x14ac:dyDescent="0.25">
      <c r="AA2073" s="82"/>
      <c r="AB2073" s="60"/>
      <c r="AC2073" s="97"/>
      <c r="AD2073" s="83"/>
    </row>
    <row r="2074" spans="27:30" ht="15" customHeight="1" x14ac:dyDescent="0.25">
      <c r="AA2074" s="82"/>
      <c r="AB2074" s="60"/>
      <c r="AC2074" s="97"/>
      <c r="AD2074" s="83"/>
    </row>
    <row r="2075" spans="27:30" ht="15" customHeight="1" x14ac:dyDescent="0.25">
      <c r="AA2075" s="82"/>
      <c r="AB2075" s="60"/>
      <c r="AC2075" s="97"/>
      <c r="AD2075" s="83"/>
    </row>
    <row r="2076" spans="27:30" ht="15" customHeight="1" x14ac:dyDescent="0.25">
      <c r="AA2076" s="82"/>
      <c r="AB2076" s="60"/>
      <c r="AC2076" s="97"/>
      <c r="AD2076" s="83"/>
    </row>
    <row r="2077" spans="27:30" ht="15" customHeight="1" x14ac:dyDescent="0.25">
      <c r="AA2077" s="82"/>
      <c r="AB2077" s="60"/>
      <c r="AC2077" s="97"/>
      <c r="AD2077" s="83"/>
    </row>
    <row r="2078" spans="27:30" ht="15" customHeight="1" x14ac:dyDescent="0.25">
      <c r="AA2078" s="82"/>
      <c r="AB2078" s="60"/>
      <c r="AC2078" s="97"/>
      <c r="AD2078" s="83"/>
    </row>
    <row r="2079" spans="27:30" ht="15" customHeight="1" x14ac:dyDescent="0.25">
      <c r="AA2079" s="82"/>
      <c r="AB2079" s="60"/>
      <c r="AC2079" s="97"/>
      <c r="AD2079" s="83"/>
    </row>
    <row r="2080" spans="27:30" ht="15" customHeight="1" x14ac:dyDescent="0.25">
      <c r="AA2080" s="82"/>
      <c r="AB2080" s="60"/>
      <c r="AC2080" s="97"/>
      <c r="AD2080" s="83"/>
    </row>
    <row r="2081" spans="27:30" ht="15" customHeight="1" x14ac:dyDescent="0.25">
      <c r="AA2081" s="82"/>
      <c r="AB2081" s="60"/>
      <c r="AC2081" s="97"/>
      <c r="AD2081" s="83"/>
    </row>
    <row r="2082" spans="27:30" ht="15" customHeight="1" x14ac:dyDescent="0.25">
      <c r="AA2082" s="82"/>
      <c r="AB2082" s="60"/>
      <c r="AC2082" s="97"/>
      <c r="AD2082" s="83"/>
    </row>
    <row r="2083" spans="27:30" ht="15" customHeight="1" x14ac:dyDescent="0.25">
      <c r="AA2083" s="82"/>
      <c r="AB2083" s="60"/>
      <c r="AC2083" s="97"/>
      <c r="AD2083" s="83"/>
    </row>
    <row r="2084" spans="27:30" ht="15" customHeight="1" x14ac:dyDescent="0.25">
      <c r="AA2084" s="82"/>
      <c r="AB2084" s="60"/>
      <c r="AC2084" s="97"/>
      <c r="AD2084" s="83"/>
    </row>
    <row r="2085" spans="27:30" ht="15" customHeight="1" x14ac:dyDescent="0.25">
      <c r="AA2085" s="82"/>
      <c r="AB2085" s="60"/>
      <c r="AC2085" s="97"/>
      <c r="AD2085" s="83"/>
    </row>
    <row r="2086" spans="27:30" ht="15" customHeight="1" x14ac:dyDescent="0.25">
      <c r="AA2086" s="82"/>
      <c r="AB2086" s="60"/>
      <c r="AC2086" s="97"/>
      <c r="AD2086" s="83"/>
    </row>
    <row r="2087" spans="27:30" ht="15" customHeight="1" x14ac:dyDescent="0.25">
      <c r="AA2087" s="82"/>
      <c r="AB2087" s="60"/>
      <c r="AC2087" s="97"/>
      <c r="AD2087" s="83"/>
    </row>
    <row r="2088" spans="27:30" ht="15" customHeight="1" x14ac:dyDescent="0.25">
      <c r="AA2088" s="82"/>
      <c r="AB2088" s="60"/>
      <c r="AC2088" s="97"/>
      <c r="AD2088" s="83"/>
    </row>
    <row r="2089" spans="27:30" ht="15" customHeight="1" x14ac:dyDescent="0.25">
      <c r="AA2089" s="82"/>
      <c r="AB2089" s="60"/>
      <c r="AC2089" s="97"/>
      <c r="AD2089" s="83"/>
    </row>
    <row r="2090" spans="27:30" ht="15" customHeight="1" x14ac:dyDescent="0.25">
      <c r="AA2090" s="82"/>
      <c r="AB2090" s="60"/>
      <c r="AC2090" s="97"/>
      <c r="AD2090" s="83"/>
    </row>
    <row r="2091" spans="27:30" ht="15" customHeight="1" x14ac:dyDescent="0.25">
      <c r="AA2091" s="82"/>
      <c r="AB2091" s="60"/>
      <c r="AC2091" s="97"/>
      <c r="AD2091" s="83"/>
    </row>
    <row r="2092" spans="27:30" ht="15" customHeight="1" x14ac:dyDescent="0.25">
      <c r="AA2092" s="82"/>
      <c r="AB2092" s="60"/>
      <c r="AC2092" s="97"/>
      <c r="AD2092" s="83"/>
    </row>
    <row r="2093" spans="27:30" ht="15" customHeight="1" x14ac:dyDescent="0.25">
      <c r="AA2093" s="82"/>
      <c r="AB2093" s="60"/>
      <c r="AC2093" s="97"/>
      <c r="AD2093" s="83"/>
    </row>
    <row r="2094" spans="27:30" ht="15" customHeight="1" x14ac:dyDescent="0.25">
      <c r="AA2094" s="82"/>
      <c r="AB2094" s="60"/>
      <c r="AC2094" s="97"/>
      <c r="AD2094" s="83"/>
    </row>
    <row r="2095" spans="27:30" ht="15" customHeight="1" x14ac:dyDescent="0.25">
      <c r="AA2095" s="82"/>
      <c r="AB2095" s="60"/>
      <c r="AC2095" s="97"/>
      <c r="AD2095" s="83"/>
    </row>
    <row r="2096" spans="27:30" ht="15" customHeight="1" x14ac:dyDescent="0.25">
      <c r="AA2096" s="82"/>
      <c r="AB2096" s="60"/>
      <c r="AC2096" s="97"/>
      <c r="AD2096" s="83"/>
    </row>
    <row r="2097" spans="27:30" ht="15" customHeight="1" x14ac:dyDescent="0.25">
      <c r="AA2097" s="82"/>
      <c r="AB2097" s="60"/>
      <c r="AC2097" s="97"/>
      <c r="AD2097" s="83"/>
    </row>
    <row r="2098" spans="27:30" ht="15" customHeight="1" x14ac:dyDescent="0.25">
      <c r="AA2098" s="82"/>
      <c r="AB2098" s="60"/>
      <c r="AC2098" s="97"/>
      <c r="AD2098" s="83"/>
    </row>
    <row r="2099" spans="27:30" ht="15" customHeight="1" x14ac:dyDescent="0.25">
      <c r="AA2099" s="82"/>
      <c r="AB2099" s="60"/>
      <c r="AC2099" s="97"/>
      <c r="AD2099" s="83"/>
    </row>
    <row r="2100" spans="27:30" ht="15" customHeight="1" x14ac:dyDescent="0.25">
      <c r="AA2100" s="82"/>
      <c r="AB2100" s="60"/>
      <c r="AC2100" s="97"/>
      <c r="AD2100" s="83"/>
    </row>
    <row r="2101" spans="27:30" ht="15" customHeight="1" x14ac:dyDescent="0.25">
      <c r="AA2101" s="82"/>
      <c r="AB2101" s="60"/>
      <c r="AC2101" s="97"/>
      <c r="AD2101" s="83"/>
    </row>
    <row r="2102" spans="27:30" ht="15" customHeight="1" x14ac:dyDescent="0.25">
      <c r="AA2102" s="82"/>
      <c r="AB2102" s="60"/>
      <c r="AC2102" s="97"/>
      <c r="AD2102" s="83"/>
    </row>
    <row r="2103" spans="27:30" ht="15" customHeight="1" x14ac:dyDescent="0.25">
      <c r="AA2103" s="82"/>
      <c r="AB2103" s="60"/>
      <c r="AC2103" s="97"/>
      <c r="AD2103" s="83"/>
    </row>
    <row r="2104" spans="27:30" ht="15" customHeight="1" x14ac:dyDescent="0.25">
      <c r="AA2104" s="82"/>
      <c r="AB2104" s="60"/>
      <c r="AC2104" s="97"/>
      <c r="AD2104" s="83"/>
    </row>
    <row r="2105" spans="27:30" ht="15" customHeight="1" x14ac:dyDescent="0.25">
      <c r="AA2105" s="82"/>
      <c r="AB2105" s="60"/>
      <c r="AC2105" s="97"/>
      <c r="AD2105" s="83"/>
    </row>
    <row r="2106" spans="27:30" ht="15" customHeight="1" x14ac:dyDescent="0.25">
      <c r="AA2106" s="82"/>
      <c r="AB2106" s="60"/>
      <c r="AC2106" s="97"/>
      <c r="AD2106" s="83"/>
    </row>
    <row r="2107" spans="27:30" ht="15" customHeight="1" x14ac:dyDescent="0.25">
      <c r="AA2107" s="82"/>
      <c r="AB2107" s="60"/>
      <c r="AC2107" s="97"/>
      <c r="AD2107" s="83"/>
    </row>
    <row r="2108" spans="27:30" ht="15" customHeight="1" x14ac:dyDescent="0.25">
      <c r="AA2108" s="82"/>
      <c r="AB2108" s="60"/>
      <c r="AC2108" s="97"/>
      <c r="AD2108" s="83"/>
    </row>
    <row r="2109" spans="27:30" ht="15" customHeight="1" x14ac:dyDescent="0.25">
      <c r="AA2109" s="82"/>
      <c r="AB2109" s="60"/>
      <c r="AC2109" s="97"/>
      <c r="AD2109" s="83"/>
    </row>
    <row r="2110" spans="27:30" ht="15" customHeight="1" x14ac:dyDescent="0.25">
      <c r="AA2110" s="82"/>
      <c r="AB2110" s="60"/>
      <c r="AC2110" s="97"/>
      <c r="AD2110" s="83"/>
    </row>
    <row r="2111" spans="27:30" ht="15" customHeight="1" x14ac:dyDescent="0.25">
      <c r="AA2111" s="82"/>
      <c r="AB2111" s="60"/>
      <c r="AC2111" s="97"/>
      <c r="AD2111" s="83"/>
    </row>
    <row r="2112" spans="27:30" ht="15" customHeight="1" x14ac:dyDescent="0.25">
      <c r="AA2112" s="82"/>
      <c r="AB2112" s="60"/>
      <c r="AC2112" s="97"/>
      <c r="AD2112" s="83"/>
    </row>
    <row r="2113" spans="27:30" ht="15" customHeight="1" x14ac:dyDescent="0.25">
      <c r="AA2113" s="82"/>
      <c r="AB2113" s="60"/>
      <c r="AC2113" s="97"/>
      <c r="AD2113" s="83"/>
    </row>
    <row r="2114" spans="27:30" ht="15" customHeight="1" x14ac:dyDescent="0.25">
      <c r="AA2114" s="82"/>
      <c r="AB2114" s="60"/>
      <c r="AC2114" s="97"/>
      <c r="AD2114" s="83"/>
    </row>
    <row r="2115" spans="27:30" ht="15" customHeight="1" x14ac:dyDescent="0.25">
      <c r="AA2115" s="82"/>
      <c r="AB2115" s="60"/>
      <c r="AC2115" s="97"/>
      <c r="AD2115" s="83"/>
    </row>
    <row r="2116" spans="27:30" ht="15" customHeight="1" x14ac:dyDescent="0.25">
      <c r="AA2116" s="82"/>
      <c r="AB2116" s="60"/>
      <c r="AC2116" s="97"/>
      <c r="AD2116" s="83"/>
    </row>
    <row r="2117" spans="27:30" ht="15" customHeight="1" x14ac:dyDescent="0.25">
      <c r="AA2117" s="82"/>
      <c r="AB2117" s="60"/>
      <c r="AC2117" s="97"/>
      <c r="AD2117" s="83"/>
    </row>
    <row r="2118" spans="27:30" ht="15" customHeight="1" x14ac:dyDescent="0.25">
      <c r="AA2118" s="82"/>
      <c r="AB2118" s="60"/>
      <c r="AC2118" s="97"/>
      <c r="AD2118" s="83"/>
    </row>
    <row r="2119" spans="27:30" ht="15" customHeight="1" x14ac:dyDescent="0.25">
      <c r="AA2119" s="82"/>
      <c r="AB2119" s="60"/>
      <c r="AC2119" s="97"/>
      <c r="AD2119" s="83"/>
    </row>
    <row r="2120" spans="27:30" ht="15" customHeight="1" x14ac:dyDescent="0.25">
      <c r="AA2120" s="82"/>
      <c r="AB2120" s="60"/>
      <c r="AC2120" s="97"/>
      <c r="AD2120" s="83"/>
    </row>
    <row r="2121" spans="27:30" ht="15" customHeight="1" x14ac:dyDescent="0.25">
      <c r="AA2121" s="82"/>
      <c r="AB2121" s="60"/>
      <c r="AC2121" s="97"/>
      <c r="AD2121" s="83"/>
    </row>
    <row r="2122" spans="27:30" ht="15" customHeight="1" x14ac:dyDescent="0.25">
      <c r="AA2122" s="82"/>
      <c r="AB2122" s="60"/>
      <c r="AC2122" s="97"/>
      <c r="AD2122" s="83"/>
    </row>
    <row r="2123" spans="27:30" ht="15" customHeight="1" x14ac:dyDescent="0.25">
      <c r="AA2123" s="82"/>
      <c r="AB2123" s="60"/>
      <c r="AC2123" s="97"/>
      <c r="AD2123" s="83"/>
    </row>
    <row r="2124" spans="27:30" ht="15" customHeight="1" x14ac:dyDescent="0.25">
      <c r="AA2124" s="82"/>
      <c r="AB2124" s="60"/>
      <c r="AC2124" s="97"/>
      <c r="AD2124" s="83"/>
    </row>
    <row r="2125" spans="27:30" ht="15" customHeight="1" x14ac:dyDescent="0.25">
      <c r="AA2125" s="82"/>
      <c r="AB2125" s="60"/>
      <c r="AC2125" s="97"/>
      <c r="AD2125" s="83"/>
    </row>
    <row r="2126" spans="27:30" ht="15" customHeight="1" x14ac:dyDescent="0.25">
      <c r="AA2126" s="82"/>
      <c r="AB2126" s="60"/>
      <c r="AC2126" s="97"/>
      <c r="AD2126" s="83"/>
    </row>
    <row r="2127" spans="27:30" ht="15" customHeight="1" x14ac:dyDescent="0.25">
      <c r="AA2127" s="82"/>
      <c r="AB2127" s="60"/>
      <c r="AC2127" s="97"/>
      <c r="AD2127" s="83"/>
    </row>
    <row r="2128" spans="27:30" ht="15" customHeight="1" x14ac:dyDescent="0.25">
      <c r="AA2128" s="82"/>
      <c r="AB2128" s="60"/>
      <c r="AC2128" s="97"/>
      <c r="AD2128" s="83"/>
    </row>
    <row r="2129" spans="27:30" ht="15" customHeight="1" x14ac:dyDescent="0.25">
      <c r="AA2129" s="82"/>
      <c r="AB2129" s="60"/>
      <c r="AC2129" s="97"/>
      <c r="AD2129" s="83"/>
    </row>
    <row r="2130" spans="27:30" ht="15" customHeight="1" x14ac:dyDescent="0.25">
      <c r="AA2130" s="82"/>
      <c r="AB2130" s="60"/>
      <c r="AC2130" s="97"/>
      <c r="AD2130" s="83"/>
    </row>
    <row r="2131" spans="27:30" ht="15" customHeight="1" x14ac:dyDescent="0.25">
      <c r="AA2131" s="82"/>
      <c r="AB2131" s="60"/>
      <c r="AC2131" s="97"/>
      <c r="AD2131" s="83"/>
    </row>
    <row r="2132" spans="27:30" ht="15" customHeight="1" x14ac:dyDescent="0.25">
      <c r="AA2132" s="82"/>
      <c r="AB2132" s="60"/>
      <c r="AC2132" s="97"/>
      <c r="AD2132" s="83"/>
    </row>
    <row r="2133" spans="27:30" ht="15" customHeight="1" x14ac:dyDescent="0.25">
      <c r="AA2133" s="82"/>
      <c r="AB2133" s="60"/>
      <c r="AC2133" s="97"/>
      <c r="AD2133" s="83"/>
    </row>
    <row r="2134" spans="27:30" ht="15" customHeight="1" x14ac:dyDescent="0.25">
      <c r="AA2134" s="82"/>
      <c r="AB2134" s="60"/>
      <c r="AC2134" s="97"/>
      <c r="AD2134" s="83"/>
    </row>
    <row r="2135" spans="27:30" ht="15" customHeight="1" x14ac:dyDescent="0.25">
      <c r="AA2135" s="82"/>
      <c r="AB2135" s="60"/>
      <c r="AC2135" s="97"/>
      <c r="AD2135" s="83"/>
    </row>
    <row r="2136" spans="27:30" ht="15" customHeight="1" x14ac:dyDescent="0.25">
      <c r="AA2136" s="82"/>
      <c r="AB2136" s="60"/>
      <c r="AC2136" s="97"/>
      <c r="AD2136" s="83"/>
    </row>
    <row r="2137" spans="27:30" ht="15" customHeight="1" x14ac:dyDescent="0.25">
      <c r="AA2137" s="82"/>
      <c r="AB2137" s="60"/>
      <c r="AC2137" s="97"/>
      <c r="AD2137" s="83"/>
    </row>
    <row r="2138" spans="27:30" ht="15" customHeight="1" x14ac:dyDescent="0.25">
      <c r="AA2138" s="82"/>
      <c r="AB2138" s="60"/>
      <c r="AC2138" s="97"/>
      <c r="AD2138" s="83"/>
    </row>
    <row r="2139" spans="27:30" ht="15" customHeight="1" x14ac:dyDescent="0.25">
      <c r="AA2139" s="82"/>
      <c r="AB2139" s="60"/>
      <c r="AC2139" s="97"/>
      <c r="AD2139" s="83"/>
    </row>
    <row r="2140" spans="27:30" ht="15" customHeight="1" x14ac:dyDescent="0.25">
      <c r="AA2140" s="82"/>
      <c r="AB2140" s="60"/>
      <c r="AC2140" s="97"/>
      <c r="AD2140" s="83"/>
    </row>
    <row r="2141" spans="27:30" ht="15" customHeight="1" x14ac:dyDescent="0.25">
      <c r="AA2141" s="82"/>
      <c r="AB2141" s="60"/>
      <c r="AC2141" s="97"/>
      <c r="AD2141" s="83"/>
    </row>
    <row r="2142" spans="27:30" ht="15" customHeight="1" x14ac:dyDescent="0.25">
      <c r="AA2142" s="82"/>
      <c r="AB2142" s="60"/>
      <c r="AC2142" s="97"/>
      <c r="AD2142" s="83"/>
    </row>
    <row r="2143" spans="27:30" ht="15" customHeight="1" x14ac:dyDescent="0.25">
      <c r="AA2143" s="82"/>
      <c r="AB2143" s="60"/>
      <c r="AC2143" s="97"/>
      <c r="AD2143" s="83"/>
    </row>
    <row r="2144" spans="27:30" ht="15" customHeight="1" x14ac:dyDescent="0.25">
      <c r="AA2144" s="82"/>
      <c r="AB2144" s="60"/>
      <c r="AC2144" s="97"/>
      <c r="AD2144" s="83"/>
    </row>
    <row r="2145" spans="27:30" ht="15" customHeight="1" x14ac:dyDescent="0.25">
      <c r="AA2145" s="82"/>
      <c r="AB2145" s="60"/>
      <c r="AC2145" s="97"/>
      <c r="AD2145" s="83"/>
    </row>
    <row r="2146" spans="27:30" ht="15" customHeight="1" x14ac:dyDescent="0.25">
      <c r="AA2146" s="82"/>
      <c r="AB2146" s="60"/>
      <c r="AC2146" s="97"/>
      <c r="AD2146" s="83"/>
    </row>
    <row r="2147" spans="27:30" ht="15" customHeight="1" x14ac:dyDescent="0.25">
      <c r="AA2147" s="82"/>
      <c r="AB2147" s="60"/>
      <c r="AC2147" s="97"/>
      <c r="AD2147" s="83"/>
    </row>
    <row r="2148" spans="27:30" ht="15" customHeight="1" x14ac:dyDescent="0.25">
      <c r="AA2148" s="82"/>
      <c r="AB2148" s="60"/>
      <c r="AC2148" s="97"/>
      <c r="AD2148" s="83"/>
    </row>
    <row r="2149" spans="27:30" ht="15" customHeight="1" x14ac:dyDescent="0.25">
      <c r="AA2149" s="82"/>
      <c r="AB2149" s="60"/>
      <c r="AC2149" s="97"/>
      <c r="AD2149" s="83"/>
    </row>
    <row r="2150" spans="27:30" ht="15" customHeight="1" x14ac:dyDescent="0.25">
      <c r="AA2150" s="82"/>
      <c r="AB2150" s="60"/>
      <c r="AC2150" s="97"/>
      <c r="AD2150" s="83"/>
    </row>
    <row r="2151" spans="27:30" ht="15" customHeight="1" x14ac:dyDescent="0.25">
      <c r="AA2151" s="82"/>
      <c r="AB2151" s="60"/>
      <c r="AC2151" s="97"/>
      <c r="AD2151" s="83"/>
    </row>
    <row r="2152" spans="27:30" ht="15" customHeight="1" x14ac:dyDescent="0.25">
      <c r="AA2152" s="82"/>
      <c r="AB2152" s="60"/>
      <c r="AC2152" s="97"/>
      <c r="AD2152" s="83"/>
    </row>
    <row r="2153" spans="27:30" ht="15" customHeight="1" x14ac:dyDescent="0.25">
      <c r="AA2153" s="82"/>
      <c r="AB2153" s="60"/>
      <c r="AC2153" s="97"/>
      <c r="AD2153" s="83"/>
    </row>
    <row r="2154" spans="27:30" ht="15" customHeight="1" x14ac:dyDescent="0.25">
      <c r="AA2154" s="82"/>
      <c r="AB2154" s="60"/>
      <c r="AC2154" s="97"/>
      <c r="AD2154" s="83"/>
    </row>
    <row r="2155" spans="27:30" ht="15" customHeight="1" x14ac:dyDescent="0.25">
      <c r="AA2155" s="82"/>
      <c r="AB2155" s="60"/>
      <c r="AC2155" s="97"/>
      <c r="AD2155" s="83"/>
    </row>
    <row r="2156" spans="27:30" ht="15" customHeight="1" x14ac:dyDescent="0.25">
      <c r="AA2156" s="82"/>
      <c r="AB2156" s="60"/>
      <c r="AC2156" s="97"/>
      <c r="AD2156" s="83"/>
    </row>
    <row r="2157" spans="27:30" ht="15" customHeight="1" x14ac:dyDescent="0.25">
      <c r="AA2157" s="82"/>
      <c r="AB2157" s="60"/>
      <c r="AC2157" s="97"/>
      <c r="AD2157" s="83"/>
    </row>
    <row r="2158" spans="27:30" ht="15" customHeight="1" x14ac:dyDescent="0.25">
      <c r="AA2158" s="82"/>
      <c r="AB2158" s="60"/>
      <c r="AC2158" s="97"/>
      <c r="AD2158" s="83"/>
    </row>
    <row r="2159" spans="27:30" ht="15" customHeight="1" x14ac:dyDescent="0.25">
      <c r="AA2159" s="82"/>
      <c r="AB2159" s="60"/>
      <c r="AC2159" s="97"/>
      <c r="AD2159" s="83"/>
    </row>
    <row r="2160" spans="27:30" ht="15" customHeight="1" x14ac:dyDescent="0.25">
      <c r="AA2160" s="82"/>
      <c r="AB2160" s="60"/>
      <c r="AC2160" s="97"/>
      <c r="AD2160" s="83"/>
    </row>
    <row r="2161" spans="27:30" ht="15" customHeight="1" x14ac:dyDescent="0.25">
      <c r="AA2161" s="82"/>
      <c r="AB2161" s="60"/>
      <c r="AC2161" s="97"/>
      <c r="AD2161" s="83"/>
    </row>
    <row r="2162" spans="27:30" ht="15" customHeight="1" x14ac:dyDescent="0.25">
      <c r="AA2162" s="82"/>
      <c r="AB2162" s="60"/>
      <c r="AC2162" s="97"/>
      <c r="AD2162" s="83"/>
    </row>
    <row r="2163" spans="27:30" ht="15" customHeight="1" x14ac:dyDescent="0.25">
      <c r="AA2163" s="82"/>
      <c r="AB2163" s="60"/>
      <c r="AC2163" s="97"/>
      <c r="AD2163" s="83"/>
    </row>
    <row r="2164" spans="27:30" ht="15" customHeight="1" x14ac:dyDescent="0.25">
      <c r="AA2164" s="82"/>
      <c r="AB2164" s="60"/>
      <c r="AC2164" s="97"/>
      <c r="AD2164" s="83"/>
    </row>
    <row r="2165" spans="27:30" ht="15" customHeight="1" x14ac:dyDescent="0.25">
      <c r="AA2165" s="82"/>
      <c r="AB2165" s="60"/>
      <c r="AC2165" s="97"/>
      <c r="AD2165" s="83"/>
    </row>
    <row r="2166" spans="27:30" ht="15" customHeight="1" x14ac:dyDescent="0.25">
      <c r="AA2166" s="82"/>
      <c r="AB2166" s="60"/>
      <c r="AC2166" s="97"/>
      <c r="AD2166" s="83"/>
    </row>
    <row r="2167" spans="27:30" ht="15" customHeight="1" x14ac:dyDescent="0.25">
      <c r="AA2167" s="82"/>
      <c r="AB2167" s="60"/>
      <c r="AC2167" s="97"/>
      <c r="AD2167" s="83"/>
    </row>
    <row r="2168" spans="27:30" ht="15" customHeight="1" x14ac:dyDescent="0.25">
      <c r="AA2168" s="82"/>
      <c r="AB2168" s="60"/>
      <c r="AC2168" s="97"/>
      <c r="AD2168" s="83"/>
    </row>
    <row r="2169" spans="27:30" ht="15" customHeight="1" x14ac:dyDescent="0.25">
      <c r="AA2169" s="82"/>
      <c r="AB2169" s="60"/>
      <c r="AC2169" s="97"/>
      <c r="AD2169" s="83"/>
    </row>
    <row r="2170" spans="27:30" ht="15" customHeight="1" x14ac:dyDescent="0.25">
      <c r="AA2170" s="82"/>
      <c r="AB2170" s="60"/>
      <c r="AC2170" s="97"/>
      <c r="AD2170" s="83"/>
    </row>
    <row r="2171" spans="27:30" ht="15" customHeight="1" x14ac:dyDescent="0.25">
      <c r="AA2171" s="82"/>
      <c r="AB2171" s="60"/>
      <c r="AC2171" s="97"/>
      <c r="AD2171" s="83"/>
    </row>
    <row r="2172" spans="27:30" ht="15" customHeight="1" x14ac:dyDescent="0.25">
      <c r="AA2172" s="82"/>
      <c r="AB2172" s="60"/>
      <c r="AC2172" s="97"/>
      <c r="AD2172" s="83"/>
    </row>
    <row r="2173" spans="27:30" ht="15" customHeight="1" x14ac:dyDescent="0.25">
      <c r="AA2173" s="82"/>
      <c r="AB2173" s="60"/>
      <c r="AC2173" s="97"/>
      <c r="AD2173" s="83"/>
    </row>
    <row r="2174" spans="27:30" ht="15" customHeight="1" x14ac:dyDescent="0.25">
      <c r="AA2174" s="82"/>
      <c r="AB2174" s="60"/>
      <c r="AC2174" s="97"/>
      <c r="AD2174" s="83"/>
    </row>
    <row r="2175" spans="27:30" ht="15" customHeight="1" x14ac:dyDescent="0.25">
      <c r="AA2175" s="82"/>
      <c r="AB2175" s="60"/>
      <c r="AC2175" s="97"/>
      <c r="AD2175" s="83"/>
    </row>
    <row r="2176" spans="27:30" ht="15" customHeight="1" x14ac:dyDescent="0.25">
      <c r="AA2176" s="82"/>
      <c r="AB2176" s="60"/>
      <c r="AC2176" s="97"/>
      <c r="AD2176" s="83"/>
    </row>
    <row r="2177" spans="27:30" ht="15" customHeight="1" x14ac:dyDescent="0.25">
      <c r="AA2177" s="82"/>
      <c r="AB2177" s="60"/>
      <c r="AC2177" s="97"/>
      <c r="AD2177" s="83"/>
    </row>
    <row r="2178" spans="27:30" ht="15" customHeight="1" x14ac:dyDescent="0.25">
      <c r="AA2178" s="82"/>
      <c r="AB2178" s="60"/>
      <c r="AC2178" s="97"/>
      <c r="AD2178" s="83"/>
    </row>
    <row r="2179" spans="27:30" ht="15" customHeight="1" x14ac:dyDescent="0.25">
      <c r="AA2179" s="82"/>
      <c r="AB2179" s="60"/>
      <c r="AC2179" s="97"/>
      <c r="AD2179" s="83"/>
    </row>
    <row r="2180" spans="27:30" ht="15" customHeight="1" x14ac:dyDescent="0.25">
      <c r="AA2180" s="82"/>
      <c r="AB2180" s="60"/>
      <c r="AC2180" s="97"/>
      <c r="AD2180" s="83"/>
    </row>
    <row r="2181" spans="27:30" ht="15" customHeight="1" x14ac:dyDescent="0.25">
      <c r="AA2181" s="82"/>
      <c r="AB2181" s="60"/>
      <c r="AC2181" s="97"/>
      <c r="AD2181" s="83"/>
    </row>
    <row r="2182" spans="27:30" ht="15" customHeight="1" x14ac:dyDescent="0.25">
      <c r="AA2182" s="82"/>
      <c r="AB2182" s="60"/>
      <c r="AC2182" s="97"/>
      <c r="AD2182" s="83"/>
    </row>
    <row r="2183" spans="27:30" ht="15" customHeight="1" x14ac:dyDescent="0.25">
      <c r="AA2183" s="82"/>
      <c r="AB2183" s="60"/>
      <c r="AC2183" s="97"/>
      <c r="AD2183" s="83"/>
    </row>
    <row r="2184" spans="27:30" ht="15" customHeight="1" x14ac:dyDescent="0.25">
      <c r="AA2184" s="82"/>
      <c r="AB2184" s="60"/>
      <c r="AC2184" s="97"/>
      <c r="AD2184" s="83"/>
    </row>
    <row r="2185" spans="27:30" ht="15" customHeight="1" x14ac:dyDescent="0.25">
      <c r="AA2185" s="82"/>
      <c r="AB2185" s="60"/>
      <c r="AC2185" s="97"/>
      <c r="AD2185" s="83"/>
    </row>
    <row r="2186" spans="27:30" ht="15" customHeight="1" x14ac:dyDescent="0.25">
      <c r="AA2186" s="82"/>
      <c r="AB2186" s="60"/>
      <c r="AC2186" s="97"/>
      <c r="AD2186" s="83"/>
    </row>
    <row r="2187" spans="27:30" ht="15" customHeight="1" x14ac:dyDescent="0.25">
      <c r="AA2187" s="82"/>
      <c r="AB2187" s="60"/>
      <c r="AC2187" s="97"/>
      <c r="AD2187" s="83"/>
    </row>
    <row r="2188" spans="27:30" ht="15" customHeight="1" x14ac:dyDescent="0.25">
      <c r="AA2188" s="82"/>
      <c r="AB2188" s="60"/>
      <c r="AC2188" s="97"/>
      <c r="AD2188" s="83"/>
    </row>
    <row r="2189" spans="27:30" ht="15" customHeight="1" x14ac:dyDescent="0.25">
      <c r="AA2189" s="82"/>
      <c r="AB2189" s="60"/>
      <c r="AC2189" s="97"/>
      <c r="AD2189" s="83"/>
    </row>
    <row r="2190" spans="27:30" ht="15" customHeight="1" x14ac:dyDescent="0.25">
      <c r="AA2190" s="82"/>
      <c r="AB2190" s="60"/>
      <c r="AC2190" s="97"/>
      <c r="AD2190" s="83"/>
    </row>
    <row r="2191" spans="27:30" ht="15" customHeight="1" x14ac:dyDescent="0.25">
      <c r="AA2191" s="82"/>
      <c r="AB2191" s="60"/>
      <c r="AC2191" s="97"/>
      <c r="AD2191" s="83"/>
    </row>
    <row r="2192" spans="27:30" ht="15" customHeight="1" x14ac:dyDescent="0.25">
      <c r="AA2192" s="82"/>
      <c r="AB2192" s="60"/>
      <c r="AC2192" s="97"/>
      <c r="AD2192" s="83"/>
    </row>
    <row r="2193" spans="27:30" ht="15" customHeight="1" x14ac:dyDescent="0.25">
      <c r="AA2193" s="82"/>
      <c r="AB2193" s="60"/>
      <c r="AC2193" s="97"/>
      <c r="AD2193" s="83"/>
    </row>
    <row r="2194" spans="27:30" ht="15" customHeight="1" x14ac:dyDescent="0.25">
      <c r="AA2194" s="82"/>
      <c r="AB2194" s="60"/>
      <c r="AC2194" s="97"/>
      <c r="AD2194" s="83"/>
    </row>
    <row r="2195" spans="27:30" ht="15" customHeight="1" x14ac:dyDescent="0.25">
      <c r="AA2195" s="82"/>
      <c r="AB2195" s="60"/>
      <c r="AC2195" s="97"/>
      <c r="AD2195" s="83"/>
    </row>
    <row r="2196" spans="27:30" ht="15" customHeight="1" x14ac:dyDescent="0.25">
      <c r="AA2196" s="82"/>
      <c r="AB2196" s="60"/>
      <c r="AC2196" s="97"/>
      <c r="AD2196" s="83"/>
    </row>
    <row r="2197" spans="27:30" ht="15" customHeight="1" x14ac:dyDescent="0.25">
      <c r="AA2197" s="82"/>
      <c r="AB2197" s="60"/>
      <c r="AC2197" s="97"/>
      <c r="AD2197" s="83"/>
    </row>
    <row r="2198" spans="27:30" ht="15" customHeight="1" x14ac:dyDescent="0.25">
      <c r="AA2198" s="82"/>
      <c r="AB2198" s="60"/>
      <c r="AC2198" s="97"/>
      <c r="AD2198" s="83"/>
    </row>
    <row r="2199" spans="27:30" ht="15" customHeight="1" x14ac:dyDescent="0.25">
      <c r="AA2199" s="82"/>
      <c r="AB2199" s="60"/>
      <c r="AC2199" s="97"/>
      <c r="AD2199" s="83"/>
    </row>
    <row r="2200" spans="27:30" ht="15" customHeight="1" x14ac:dyDescent="0.25">
      <c r="AA2200" s="82"/>
      <c r="AB2200" s="60"/>
      <c r="AC2200" s="97"/>
      <c r="AD2200" s="83"/>
    </row>
    <row r="2201" spans="27:30" ht="15" customHeight="1" x14ac:dyDescent="0.25">
      <c r="AA2201" s="82"/>
      <c r="AB2201" s="60"/>
      <c r="AC2201" s="97"/>
      <c r="AD2201" s="83"/>
    </row>
    <row r="2202" spans="27:30" ht="15" customHeight="1" x14ac:dyDescent="0.25">
      <c r="AA2202" s="82"/>
      <c r="AB2202" s="60"/>
      <c r="AC2202" s="97"/>
      <c r="AD2202" s="83"/>
    </row>
    <row r="2203" spans="27:30" ht="15" customHeight="1" x14ac:dyDescent="0.25">
      <c r="AA2203" s="82"/>
      <c r="AB2203" s="60"/>
      <c r="AC2203" s="97"/>
      <c r="AD2203" s="83"/>
    </row>
    <row r="2204" spans="27:30" ht="15" customHeight="1" x14ac:dyDescent="0.25">
      <c r="AA2204" s="82"/>
      <c r="AB2204" s="60"/>
      <c r="AC2204" s="97"/>
      <c r="AD2204" s="83"/>
    </row>
    <row r="2205" spans="27:30" ht="15" customHeight="1" x14ac:dyDescent="0.25">
      <c r="AA2205" s="82"/>
      <c r="AB2205" s="60"/>
      <c r="AC2205" s="97"/>
      <c r="AD2205" s="83"/>
    </row>
    <row r="2206" spans="27:30" ht="15" customHeight="1" x14ac:dyDescent="0.25">
      <c r="AA2206" s="82"/>
      <c r="AB2206" s="60"/>
      <c r="AC2206" s="97"/>
      <c r="AD2206" s="83"/>
    </row>
    <row r="2207" spans="27:30" ht="15" customHeight="1" x14ac:dyDescent="0.25">
      <c r="AA2207" s="82"/>
      <c r="AB2207" s="60"/>
      <c r="AC2207" s="97"/>
      <c r="AD2207" s="83"/>
    </row>
    <row r="2208" spans="27:30" ht="15" customHeight="1" x14ac:dyDescent="0.25">
      <c r="AA2208" s="82"/>
      <c r="AB2208" s="60"/>
      <c r="AC2208" s="97"/>
      <c r="AD2208" s="83"/>
    </row>
    <row r="2209" spans="27:30" ht="15" customHeight="1" x14ac:dyDescent="0.25">
      <c r="AA2209" s="82"/>
      <c r="AB2209" s="60"/>
      <c r="AC2209" s="97"/>
      <c r="AD2209" s="83"/>
    </row>
    <row r="2210" spans="27:30" ht="15" customHeight="1" x14ac:dyDescent="0.25">
      <c r="AA2210" s="82"/>
      <c r="AB2210" s="60"/>
      <c r="AC2210" s="97"/>
      <c r="AD2210" s="83"/>
    </row>
    <row r="2211" spans="27:30" ht="15" customHeight="1" x14ac:dyDescent="0.25">
      <c r="AA2211" s="82"/>
      <c r="AB2211" s="60"/>
      <c r="AC2211" s="97"/>
      <c r="AD2211" s="83"/>
    </row>
    <row r="2212" spans="27:30" ht="15" customHeight="1" x14ac:dyDescent="0.25">
      <c r="AA2212" s="82"/>
      <c r="AB2212" s="60"/>
      <c r="AC2212" s="97"/>
      <c r="AD2212" s="83"/>
    </row>
    <row r="2213" spans="27:30" ht="15" customHeight="1" x14ac:dyDescent="0.25">
      <c r="AA2213" s="82"/>
      <c r="AB2213" s="60"/>
      <c r="AC2213" s="97"/>
      <c r="AD2213" s="83"/>
    </row>
    <row r="2214" spans="27:30" ht="15" customHeight="1" x14ac:dyDescent="0.25">
      <c r="AA2214" s="82"/>
      <c r="AB2214" s="60"/>
      <c r="AC2214" s="97"/>
      <c r="AD2214" s="83"/>
    </row>
    <row r="2215" spans="27:30" ht="15" customHeight="1" x14ac:dyDescent="0.25">
      <c r="AA2215" s="82"/>
      <c r="AB2215" s="60"/>
      <c r="AC2215" s="97"/>
      <c r="AD2215" s="83"/>
    </row>
    <row r="2216" spans="27:30" ht="15" customHeight="1" x14ac:dyDescent="0.25">
      <c r="AA2216" s="82"/>
      <c r="AB2216" s="60"/>
      <c r="AC2216" s="97"/>
      <c r="AD2216" s="83"/>
    </row>
    <row r="2217" spans="27:30" ht="15" customHeight="1" x14ac:dyDescent="0.25">
      <c r="AA2217" s="82"/>
      <c r="AB2217" s="60"/>
      <c r="AC2217" s="97"/>
      <c r="AD2217" s="83"/>
    </row>
    <row r="2218" spans="27:30" ht="15" customHeight="1" x14ac:dyDescent="0.25">
      <c r="AA2218" s="82"/>
      <c r="AB2218" s="60"/>
      <c r="AC2218" s="97"/>
      <c r="AD2218" s="83"/>
    </row>
    <row r="2219" spans="27:30" ht="15" customHeight="1" x14ac:dyDescent="0.25">
      <c r="AA2219" s="82"/>
      <c r="AB2219" s="60"/>
      <c r="AC2219" s="97"/>
      <c r="AD2219" s="83"/>
    </row>
    <row r="2220" spans="27:30" ht="15" customHeight="1" x14ac:dyDescent="0.25">
      <c r="AA2220" s="82"/>
      <c r="AB2220" s="60"/>
      <c r="AC2220" s="97"/>
      <c r="AD2220" s="83"/>
    </row>
    <row r="2221" spans="27:30" ht="15" customHeight="1" x14ac:dyDescent="0.25">
      <c r="AA2221" s="82"/>
      <c r="AB2221" s="60"/>
      <c r="AC2221" s="97"/>
      <c r="AD2221" s="83"/>
    </row>
    <row r="2222" spans="27:30" ht="15" customHeight="1" x14ac:dyDescent="0.25">
      <c r="AA2222" s="82"/>
      <c r="AB2222" s="60"/>
      <c r="AC2222" s="97"/>
      <c r="AD2222" s="83"/>
    </row>
    <row r="2223" spans="27:30" ht="15" customHeight="1" x14ac:dyDescent="0.25">
      <c r="AA2223" s="82"/>
      <c r="AB2223" s="60"/>
      <c r="AC2223" s="97"/>
      <c r="AD2223" s="83"/>
    </row>
    <row r="2224" spans="27:30" ht="15" customHeight="1" x14ac:dyDescent="0.25">
      <c r="AA2224" s="82"/>
      <c r="AB2224" s="60"/>
      <c r="AC2224" s="97"/>
      <c r="AD2224" s="83"/>
    </row>
    <row r="2225" spans="27:30" ht="15" customHeight="1" x14ac:dyDescent="0.25">
      <c r="AA2225" s="82"/>
      <c r="AB2225" s="60"/>
      <c r="AC2225" s="97"/>
      <c r="AD2225" s="83"/>
    </row>
    <row r="2226" spans="27:30" ht="15" customHeight="1" x14ac:dyDescent="0.25">
      <c r="AA2226" s="82"/>
      <c r="AB2226" s="60"/>
      <c r="AC2226" s="97"/>
      <c r="AD2226" s="83"/>
    </row>
    <row r="2227" spans="27:30" ht="15" customHeight="1" x14ac:dyDescent="0.25">
      <c r="AA2227" s="82"/>
      <c r="AB2227" s="60"/>
      <c r="AC2227" s="97"/>
      <c r="AD2227" s="83"/>
    </row>
    <row r="2228" spans="27:30" ht="15" customHeight="1" x14ac:dyDescent="0.25">
      <c r="AA2228" s="82"/>
      <c r="AB2228" s="60"/>
      <c r="AC2228" s="97"/>
      <c r="AD2228" s="83"/>
    </row>
    <row r="2229" spans="27:30" ht="15" customHeight="1" x14ac:dyDescent="0.25">
      <c r="AA2229" s="82"/>
      <c r="AB2229" s="60"/>
      <c r="AC2229" s="97"/>
      <c r="AD2229" s="83"/>
    </row>
    <row r="2230" spans="27:30" ht="15" customHeight="1" x14ac:dyDescent="0.25">
      <c r="AA2230" s="82"/>
      <c r="AB2230" s="60"/>
      <c r="AC2230" s="97"/>
      <c r="AD2230" s="83"/>
    </row>
    <row r="2231" spans="27:30" ht="15" customHeight="1" x14ac:dyDescent="0.25">
      <c r="AA2231" s="82"/>
      <c r="AB2231" s="60"/>
      <c r="AC2231" s="97"/>
      <c r="AD2231" s="83"/>
    </row>
    <row r="2232" spans="27:30" ht="15" customHeight="1" x14ac:dyDescent="0.25">
      <c r="AA2232" s="82"/>
      <c r="AB2232" s="60"/>
      <c r="AC2232" s="97"/>
      <c r="AD2232" s="83"/>
    </row>
    <row r="2233" spans="27:30" ht="15" customHeight="1" x14ac:dyDescent="0.25">
      <c r="AA2233" s="82"/>
      <c r="AB2233" s="60"/>
      <c r="AC2233" s="97"/>
      <c r="AD2233" s="83"/>
    </row>
    <row r="2234" spans="27:30" ht="15" customHeight="1" x14ac:dyDescent="0.25">
      <c r="AA2234" s="82"/>
      <c r="AB2234" s="60"/>
      <c r="AC2234" s="97"/>
      <c r="AD2234" s="83"/>
    </row>
    <row r="2235" spans="27:30" ht="15" customHeight="1" x14ac:dyDescent="0.25">
      <c r="AA2235" s="82"/>
      <c r="AB2235" s="60"/>
      <c r="AC2235" s="97"/>
      <c r="AD2235" s="83"/>
    </row>
    <row r="2236" spans="27:30" ht="15" customHeight="1" x14ac:dyDescent="0.25">
      <c r="AA2236" s="82"/>
      <c r="AB2236" s="60"/>
      <c r="AC2236" s="97"/>
      <c r="AD2236" s="83"/>
    </row>
    <row r="2237" spans="27:30" ht="15" customHeight="1" x14ac:dyDescent="0.25">
      <c r="AA2237" s="82"/>
      <c r="AB2237" s="60"/>
      <c r="AC2237" s="97"/>
      <c r="AD2237" s="83"/>
    </row>
    <row r="2238" spans="27:30" ht="15" customHeight="1" x14ac:dyDescent="0.25">
      <c r="AA2238" s="82"/>
      <c r="AB2238" s="60"/>
      <c r="AC2238" s="97"/>
      <c r="AD2238" s="83"/>
    </row>
    <row r="2239" spans="27:30" ht="15" customHeight="1" x14ac:dyDescent="0.25">
      <c r="AA2239" s="82"/>
      <c r="AB2239" s="60"/>
      <c r="AC2239" s="97"/>
      <c r="AD2239" s="83"/>
    </row>
    <row r="2240" spans="27:30" ht="15" customHeight="1" x14ac:dyDescent="0.25">
      <c r="AA2240" s="82"/>
      <c r="AB2240" s="60"/>
      <c r="AC2240" s="97"/>
      <c r="AD2240" s="83"/>
    </row>
    <row r="2241" spans="27:30" ht="15" customHeight="1" x14ac:dyDescent="0.25">
      <c r="AA2241" s="82"/>
      <c r="AB2241" s="60"/>
      <c r="AC2241" s="97"/>
      <c r="AD2241" s="83"/>
    </row>
    <row r="2242" spans="27:30" ht="15" customHeight="1" x14ac:dyDescent="0.25">
      <c r="AA2242" s="82"/>
      <c r="AB2242" s="60"/>
      <c r="AC2242" s="97"/>
      <c r="AD2242" s="83"/>
    </row>
    <row r="2243" spans="27:30" ht="15" customHeight="1" x14ac:dyDescent="0.25">
      <c r="AA2243" s="82"/>
      <c r="AB2243" s="60"/>
      <c r="AC2243" s="97"/>
      <c r="AD2243" s="83"/>
    </row>
    <row r="2244" spans="27:30" ht="15" customHeight="1" x14ac:dyDescent="0.25">
      <c r="AA2244" s="82"/>
      <c r="AB2244" s="60"/>
      <c r="AC2244" s="97"/>
      <c r="AD2244" s="83"/>
    </row>
    <row r="2245" spans="27:30" ht="15" customHeight="1" x14ac:dyDescent="0.25">
      <c r="AA2245" s="82"/>
      <c r="AB2245" s="60"/>
      <c r="AC2245" s="97"/>
      <c r="AD2245" s="83"/>
    </row>
    <row r="2246" spans="27:30" ht="15" customHeight="1" x14ac:dyDescent="0.25">
      <c r="AA2246" s="82"/>
      <c r="AB2246" s="60"/>
      <c r="AC2246" s="97"/>
      <c r="AD2246" s="83"/>
    </row>
    <row r="2247" spans="27:30" ht="15" customHeight="1" x14ac:dyDescent="0.25">
      <c r="AA2247" s="82"/>
      <c r="AB2247" s="60"/>
      <c r="AC2247" s="97"/>
      <c r="AD2247" s="83"/>
    </row>
    <row r="2248" spans="27:30" ht="15" customHeight="1" x14ac:dyDescent="0.25">
      <c r="AA2248" s="82"/>
      <c r="AB2248" s="60"/>
      <c r="AC2248" s="97"/>
      <c r="AD2248" s="83"/>
    </row>
    <row r="2249" spans="27:30" ht="15" customHeight="1" x14ac:dyDescent="0.25">
      <c r="AA2249" s="82"/>
      <c r="AB2249" s="60"/>
      <c r="AC2249" s="97"/>
      <c r="AD2249" s="83"/>
    </row>
    <row r="2250" spans="27:30" ht="15" customHeight="1" x14ac:dyDescent="0.25">
      <c r="AA2250" s="82"/>
      <c r="AB2250" s="60"/>
      <c r="AC2250" s="97"/>
      <c r="AD2250" s="83"/>
    </row>
    <row r="2251" spans="27:30" ht="15" customHeight="1" x14ac:dyDescent="0.25">
      <c r="AA2251" s="82"/>
      <c r="AB2251" s="60"/>
      <c r="AC2251" s="97"/>
      <c r="AD2251" s="83"/>
    </row>
    <row r="2252" spans="27:30" ht="15" customHeight="1" x14ac:dyDescent="0.25">
      <c r="AA2252" s="82"/>
      <c r="AB2252" s="60"/>
      <c r="AC2252" s="97"/>
      <c r="AD2252" s="83"/>
    </row>
    <row r="2253" spans="27:30" ht="15" customHeight="1" x14ac:dyDescent="0.25">
      <c r="AA2253" s="82"/>
      <c r="AB2253" s="60"/>
      <c r="AC2253" s="97"/>
      <c r="AD2253" s="83"/>
    </row>
    <row r="2254" spans="27:30" ht="15" customHeight="1" x14ac:dyDescent="0.25">
      <c r="AA2254" s="82"/>
      <c r="AB2254" s="60"/>
      <c r="AC2254" s="97"/>
      <c r="AD2254" s="83"/>
    </row>
    <row r="2255" spans="27:30" ht="15" customHeight="1" x14ac:dyDescent="0.25">
      <c r="AA2255" s="82"/>
      <c r="AB2255" s="60"/>
      <c r="AC2255" s="97"/>
      <c r="AD2255" s="83"/>
    </row>
    <row r="2256" spans="27:30" ht="15" customHeight="1" x14ac:dyDescent="0.25">
      <c r="AA2256" s="82"/>
      <c r="AB2256" s="60"/>
      <c r="AC2256" s="97"/>
      <c r="AD2256" s="83"/>
    </row>
    <row r="2257" spans="27:30" ht="15" customHeight="1" x14ac:dyDescent="0.25">
      <c r="AA2257" s="82"/>
      <c r="AB2257" s="60"/>
      <c r="AC2257" s="97"/>
      <c r="AD2257" s="83"/>
    </row>
    <row r="2258" spans="27:30" ht="15" customHeight="1" x14ac:dyDescent="0.25">
      <c r="AA2258" s="82"/>
      <c r="AB2258" s="60"/>
      <c r="AC2258" s="97"/>
      <c r="AD2258" s="83"/>
    </row>
    <row r="2259" spans="27:30" ht="15" customHeight="1" x14ac:dyDescent="0.25">
      <c r="AA2259" s="82"/>
      <c r="AB2259" s="60"/>
      <c r="AC2259" s="97"/>
      <c r="AD2259" s="83"/>
    </row>
    <row r="2260" spans="27:30" ht="15" customHeight="1" x14ac:dyDescent="0.25">
      <c r="AA2260" s="82"/>
      <c r="AB2260" s="60"/>
      <c r="AC2260" s="97"/>
      <c r="AD2260" s="83"/>
    </row>
    <row r="2261" spans="27:30" ht="15" customHeight="1" x14ac:dyDescent="0.25">
      <c r="AA2261" s="82"/>
      <c r="AB2261" s="60"/>
      <c r="AC2261" s="97"/>
      <c r="AD2261" s="83"/>
    </row>
    <row r="2262" spans="27:30" ht="15" customHeight="1" x14ac:dyDescent="0.25">
      <c r="AA2262" s="82"/>
      <c r="AB2262" s="60"/>
      <c r="AC2262" s="97"/>
      <c r="AD2262" s="83"/>
    </row>
    <row r="2263" spans="27:30" ht="15" customHeight="1" x14ac:dyDescent="0.25">
      <c r="AA2263" s="82"/>
      <c r="AB2263" s="60"/>
      <c r="AC2263" s="97"/>
      <c r="AD2263" s="83"/>
    </row>
    <row r="2264" spans="27:30" ht="15" customHeight="1" x14ac:dyDescent="0.25">
      <c r="AA2264" s="82"/>
      <c r="AB2264" s="60"/>
      <c r="AC2264" s="97"/>
      <c r="AD2264" s="83"/>
    </row>
    <row r="2265" spans="27:30" ht="15" customHeight="1" x14ac:dyDescent="0.25">
      <c r="AA2265" s="82"/>
      <c r="AB2265" s="60"/>
      <c r="AC2265" s="97"/>
      <c r="AD2265" s="83"/>
    </row>
    <row r="2266" spans="27:30" ht="15" customHeight="1" x14ac:dyDescent="0.25">
      <c r="AA2266" s="82"/>
      <c r="AB2266" s="60"/>
      <c r="AC2266" s="97"/>
      <c r="AD2266" s="83"/>
    </row>
    <row r="2267" spans="27:30" ht="15" customHeight="1" x14ac:dyDescent="0.25">
      <c r="AA2267" s="82"/>
      <c r="AB2267" s="60"/>
      <c r="AC2267" s="97"/>
      <c r="AD2267" s="83"/>
    </row>
    <row r="2268" spans="27:30" ht="15" customHeight="1" x14ac:dyDescent="0.25">
      <c r="AA2268" s="82"/>
      <c r="AB2268" s="60"/>
      <c r="AC2268" s="97"/>
      <c r="AD2268" s="83"/>
    </row>
    <row r="2269" spans="27:30" ht="15" customHeight="1" x14ac:dyDescent="0.25">
      <c r="AA2269" s="82"/>
      <c r="AB2269" s="60"/>
      <c r="AC2269" s="97"/>
      <c r="AD2269" s="83"/>
    </row>
    <row r="2270" spans="27:30" ht="15" customHeight="1" x14ac:dyDescent="0.25">
      <c r="AA2270" s="82"/>
      <c r="AB2270" s="60"/>
      <c r="AC2270" s="97"/>
      <c r="AD2270" s="83"/>
    </row>
    <row r="2271" spans="27:30" ht="15" customHeight="1" x14ac:dyDescent="0.25">
      <c r="AA2271" s="82"/>
      <c r="AB2271" s="60"/>
      <c r="AC2271" s="97"/>
      <c r="AD2271" s="83"/>
    </row>
    <row r="2272" spans="27:30" ht="15" customHeight="1" x14ac:dyDescent="0.25">
      <c r="AA2272" s="82"/>
      <c r="AB2272" s="60"/>
      <c r="AC2272" s="97"/>
      <c r="AD2272" s="83"/>
    </row>
    <row r="2273" spans="27:30" ht="15" customHeight="1" x14ac:dyDescent="0.25">
      <c r="AA2273" s="82"/>
      <c r="AB2273" s="60"/>
      <c r="AC2273" s="97"/>
      <c r="AD2273" s="83"/>
    </row>
    <row r="2274" spans="27:30" ht="15" customHeight="1" x14ac:dyDescent="0.25">
      <c r="AA2274" s="82"/>
      <c r="AB2274" s="60"/>
      <c r="AC2274" s="97"/>
      <c r="AD2274" s="83"/>
    </row>
    <row r="2275" spans="27:30" ht="15" customHeight="1" x14ac:dyDescent="0.25">
      <c r="AA2275" s="82"/>
      <c r="AB2275" s="60"/>
      <c r="AC2275" s="97"/>
      <c r="AD2275" s="83"/>
    </row>
    <row r="2276" spans="27:30" ht="15" customHeight="1" x14ac:dyDescent="0.25">
      <c r="AA2276" s="82"/>
      <c r="AB2276" s="60"/>
      <c r="AC2276" s="97"/>
      <c r="AD2276" s="83"/>
    </row>
    <row r="2277" spans="27:30" ht="15" customHeight="1" x14ac:dyDescent="0.25">
      <c r="AA2277" s="82"/>
      <c r="AB2277" s="60"/>
      <c r="AC2277" s="97"/>
      <c r="AD2277" s="83"/>
    </row>
    <row r="2278" spans="27:30" ht="15" customHeight="1" x14ac:dyDescent="0.25">
      <c r="AA2278" s="82"/>
      <c r="AB2278" s="60"/>
      <c r="AC2278" s="97"/>
      <c r="AD2278" s="83"/>
    </row>
    <row r="2279" spans="27:30" ht="15" customHeight="1" x14ac:dyDescent="0.25">
      <c r="AA2279" s="82"/>
      <c r="AB2279" s="60"/>
      <c r="AC2279" s="97"/>
      <c r="AD2279" s="83"/>
    </row>
    <row r="2280" spans="27:30" ht="15" customHeight="1" x14ac:dyDescent="0.25">
      <c r="AA2280" s="82"/>
      <c r="AB2280" s="60"/>
      <c r="AC2280" s="97"/>
      <c r="AD2280" s="83"/>
    </row>
    <row r="2281" spans="27:30" ht="15" customHeight="1" x14ac:dyDescent="0.25">
      <c r="AA2281" s="82"/>
      <c r="AB2281" s="60"/>
      <c r="AC2281" s="97"/>
      <c r="AD2281" s="83"/>
    </row>
    <row r="2282" spans="27:30" ht="15" customHeight="1" x14ac:dyDescent="0.25">
      <c r="AA2282" s="82"/>
      <c r="AB2282" s="60"/>
      <c r="AC2282" s="97"/>
      <c r="AD2282" s="83"/>
    </row>
    <row r="2283" spans="27:30" ht="15" customHeight="1" x14ac:dyDescent="0.25">
      <c r="AA2283" s="82"/>
      <c r="AB2283" s="60"/>
      <c r="AC2283" s="97"/>
      <c r="AD2283" s="83"/>
    </row>
    <row r="2284" spans="27:30" ht="15" customHeight="1" x14ac:dyDescent="0.25">
      <c r="AA2284" s="82"/>
      <c r="AB2284" s="60"/>
      <c r="AC2284" s="97"/>
      <c r="AD2284" s="83"/>
    </row>
    <row r="2285" spans="27:30" ht="15" customHeight="1" x14ac:dyDescent="0.25">
      <c r="AA2285" s="82"/>
      <c r="AB2285" s="60"/>
      <c r="AC2285" s="97"/>
      <c r="AD2285" s="83"/>
    </row>
    <row r="2286" spans="27:30" ht="15" customHeight="1" x14ac:dyDescent="0.25">
      <c r="AA2286" s="82"/>
      <c r="AB2286" s="60"/>
      <c r="AC2286" s="97"/>
      <c r="AD2286" s="83"/>
    </row>
    <row r="2287" spans="27:30" ht="15" customHeight="1" x14ac:dyDescent="0.25">
      <c r="AA2287" s="82"/>
      <c r="AB2287" s="60"/>
      <c r="AC2287" s="97"/>
      <c r="AD2287" s="83"/>
    </row>
    <row r="2288" spans="27:30" ht="15" customHeight="1" x14ac:dyDescent="0.25">
      <c r="AA2288" s="82"/>
      <c r="AB2288" s="60"/>
      <c r="AC2288" s="97"/>
      <c r="AD2288" s="83"/>
    </row>
    <row r="2289" spans="27:30" ht="15" customHeight="1" x14ac:dyDescent="0.25">
      <c r="AA2289" s="82"/>
      <c r="AB2289" s="60"/>
      <c r="AC2289" s="97"/>
      <c r="AD2289" s="83"/>
    </row>
    <row r="2290" spans="27:30" ht="15" customHeight="1" x14ac:dyDescent="0.25">
      <c r="AA2290" s="82"/>
      <c r="AB2290" s="60"/>
      <c r="AC2290" s="97"/>
      <c r="AD2290" s="83"/>
    </row>
    <row r="2291" spans="27:30" ht="15" customHeight="1" x14ac:dyDescent="0.25">
      <c r="AA2291" s="82"/>
      <c r="AB2291" s="60"/>
      <c r="AC2291" s="97"/>
      <c r="AD2291" s="83"/>
    </row>
    <row r="2292" spans="27:30" ht="15" customHeight="1" x14ac:dyDescent="0.25">
      <c r="AA2292" s="82"/>
      <c r="AB2292" s="60"/>
      <c r="AC2292" s="97"/>
      <c r="AD2292" s="83"/>
    </row>
    <row r="2293" spans="27:30" ht="15" customHeight="1" x14ac:dyDescent="0.25">
      <c r="AA2293" s="82"/>
      <c r="AB2293" s="60"/>
      <c r="AC2293" s="97"/>
      <c r="AD2293" s="83"/>
    </row>
    <row r="2294" spans="27:30" ht="15" customHeight="1" x14ac:dyDescent="0.25">
      <c r="AA2294" s="82"/>
      <c r="AB2294" s="60"/>
      <c r="AC2294" s="97"/>
      <c r="AD2294" s="83"/>
    </row>
    <row r="2295" spans="27:30" ht="15" customHeight="1" x14ac:dyDescent="0.25">
      <c r="AA2295" s="82"/>
      <c r="AB2295" s="60"/>
      <c r="AC2295" s="97"/>
      <c r="AD2295" s="83"/>
    </row>
    <row r="2296" spans="27:30" ht="15" customHeight="1" x14ac:dyDescent="0.25">
      <c r="AA2296" s="82"/>
      <c r="AB2296" s="60"/>
      <c r="AC2296" s="97"/>
      <c r="AD2296" s="83"/>
    </row>
    <row r="2297" spans="27:30" ht="15" customHeight="1" x14ac:dyDescent="0.25">
      <c r="AA2297" s="82"/>
      <c r="AB2297" s="60"/>
      <c r="AC2297" s="97"/>
      <c r="AD2297" s="83"/>
    </row>
    <row r="2298" spans="27:30" ht="15" customHeight="1" x14ac:dyDescent="0.25">
      <c r="AA2298" s="82"/>
      <c r="AB2298" s="60"/>
      <c r="AC2298" s="97"/>
      <c r="AD2298" s="83"/>
    </row>
    <row r="2299" spans="27:30" ht="15" customHeight="1" x14ac:dyDescent="0.25">
      <c r="AA2299" s="82"/>
      <c r="AB2299" s="60"/>
      <c r="AC2299" s="97"/>
      <c r="AD2299" s="83"/>
    </row>
    <row r="2300" spans="27:30" ht="15" customHeight="1" x14ac:dyDescent="0.25">
      <c r="AA2300" s="82"/>
      <c r="AB2300" s="60"/>
      <c r="AC2300" s="97"/>
      <c r="AD2300" s="83"/>
    </row>
    <row r="2301" spans="27:30" ht="15" customHeight="1" x14ac:dyDescent="0.25">
      <c r="AA2301" s="82"/>
      <c r="AB2301" s="60"/>
      <c r="AC2301" s="97"/>
      <c r="AD2301" s="83"/>
    </row>
    <row r="2302" spans="27:30" ht="15" customHeight="1" x14ac:dyDescent="0.25">
      <c r="AA2302" s="82"/>
      <c r="AB2302" s="60"/>
      <c r="AC2302" s="97"/>
      <c r="AD2302" s="83"/>
    </row>
    <row r="2303" spans="27:30" ht="15" customHeight="1" x14ac:dyDescent="0.25">
      <c r="AA2303" s="82"/>
      <c r="AB2303" s="60"/>
      <c r="AC2303" s="97"/>
      <c r="AD2303" s="83"/>
    </row>
    <row r="2304" spans="27:30" ht="15" customHeight="1" x14ac:dyDescent="0.25">
      <c r="AA2304" s="82"/>
      <c r="AB2304" s="60"/>
      <c r="AC2304" s="97"/>
      <c r="AD2304" s="83"/>
    </row>
    <row r="2305" spans="27:30" ht="15" customHeight="1" x14ac:dyDescent="0.25">
      <c r="AA2305" s="82"/>
      <c r="AB2305" s="60"/>
      <c r="AC2305" s="97"/>
      <c r="AD2305" s="83"/>
    </row>
    <row r="2306" spans="27:30" ht="15" customHeight="1" x14ac:dyDescent="0.25">
      <c r="AA2306" s="82"/>
      <c r="AB2306" s="60"/>
      <c r="AC2306" s="97"/>
      <c r="AD2306" s="83"/>
    </row>
    <row r="2307" spans="27:30" ht="15" customHeight="1" x14ac:dyDescent="0.25">
      <c r="AA2307" s="82"/>
      <c r="AB2307" s="60"/>
      <c r="AC2307" s="97"/>
      <c r="AD2307" s="83"/>
    </row>
    <row r="2308" spans="27:30" ht="15" customHeight="1" x14ac:dyDescent="0.25">
      <c r="AA2308" s="82"/>
      <c r="AB2308" s="60"/>
      <c r="AC2308" s="97"/>
      <c r="AD2308" s="83"/>
    </row>
    <row r="2309" spans="27:30" ht="15" customHeight="1" x14ac:dyDescent="0.25">
      <c r="AA2309" s="82"/>
      <c r="AB2309" s="60"/>
      <c r="AC2309" s="97"/>
      <c r="AD2309" s="83"/>
    </row>
    <row r="2310" spans="27:30" ht="15" customHeight="1" x14ac:dyDescent="0.25">
      <c r="AA2310" s="82"/>
      <c r="AB2310" s="60"/>
      <c r="AC2310" s="97"/>
      <c r="AD2310" s="83"/>
    </row>
    <row r="2311" spans="27:30" ht="15" customHeight="1" x14ac:dyDescent="0.25">
      <c r="AA2311" s="82"/>
      <c r="AB2311" s="60"/>
      <c r="AC2311" s="97"/>
      <c r="AD2311" s="83"/>
    </row>
    <row r="2312" spans="27:30" ht="15" customHeight="1" x14ac:dyDescent="0.25">
      <c r="AA2312" s="82"/>
      <c r="AB2312" s="60"/>
      <c r="AC2312" s="97"/>
      <c r="AD2312" s="83"/>
    </row>
    <row r="2313" spans="27:30" ht="15" customHeight="1" x14ac:dyDescent="0.25">
      <c r="AA2313" s="82"/>
      <c r="AB2313" s="60"/>
      <c r="AC2313" s="97"/>
      <c r="AD2313" s="83"/>
    </row>
    <row r="2314" spans="27:30" ht="15" customHeight="1" x14ac:dyDescent="0.25">
      <c r="AA2314" s="82"/>
      <c r="AB2314" s="60"/>
      <c r="AC2314" s="97"/>
      <c r="AD2314" s="83"/>
    </row>
    <row r="2315" spans="27:30" ht="15" customHeight="1" x14ac:dyDescent="0.25">
      <c r="AA2315" s="82"/>
      <c r="AB2315" s="60"/>
      <c r="AC2315" s="97"/>
      <c r="AD2315" s="83"/>
    </row>
    <row r="2316" spans="27:30" ht="15" customHeight="1" x14ac:dyDescent="0.25">
      <c r="AA2316" s="82"/>
      <c r="AB2316" s="60"/>
      <c r="AC2316" s="97"/>
      <c r="AD2316" s="83"/>
    </row>
    <row r="2317" spans="27:30" ht="15" customHeight="1" x14ac:dyDescent="0.25">
      <c r="AA2317" s="82"/>
      <c r="AB2317" s="60"/>
      <c r="AC2317" s="97"/>
      <c r="AD2317" s="83"/>
    </row>
    <row r="2318" spans="27:30" ht="15" customHeight="1" x14ac:dyDescent="0.25">
      <c r="AA2318" s="82"/>
      <c r="AB2318" s="60"/>
      <c r="AC2318" s="97"/>
      <c r="AD2318" s="83"/>
    </row>
    <row r="2319" spans="27:30" ht="15" customHeight="1" x14ac:dyDescent="0.25">
      <c r="AA2319" s="82"/>
      <c r="AB2319" s="60"/>
      <c r="AC2319" s="97"/>
      <c r="AD2319" s="83"/>
    </row>
    <row r="2320" spans="27:30" ht="15" customHeight="1" x14ac:dyDescent="0.25">
      <c r="AA2320" s="82"/>
      <c r="AB2320" s="60"/>
      <c r="AC2320" s="97"/>
      <c r="AD2320" s="83"/>
    </row>
    <row r="2321" spans="27:30" ht="15" customHeight="1" x14ac:dyDescent="0.25">
      <c r="AA2321" s="82"/>
      <c r="AB2321" s="60"/>
      <c r="AC2321" s="97"/>
      <c r="AD2321" s="83"/>
    </row>
    <row r="2322" spans="27:30" ht="15" customHeight="1" x14ac:dyDescent="0.25">
      <c r="AA2322" s="82"/>
      <c r="AB2322" s="60"/>
      <c r="AC2322" s="97"/>
      <c r="AD2322" s="83"/>
    </row>
    <row r="2323" spans="27:30" ht="15" customHeight="1" x14ac:dyDescent="0.25">
      <c r="AA2323" s="82"/>
      <c r="AB2323" s="60"/>
      <c r="AC2323" s="97"/>
      <c r="AD2323" s="83"/>
    </row>
    <row r="2324" spans="27:30" ht="15" customHeight="1" x14ac:dyDescent="0.25">
      <c r="AA2324" s="82"/>
      <c r="AB2324" s="60"/>
      <c r="AC2324" s="97"/>
      <c r="AD2324" s="83"/>
    </row>
    <row r="2325" spans="27:30" ht="15" customHeight="1" x14ac:dyDescent="0.25">
      <c r="AA2325" s="82"/>
      <c r="AB2325" s="60"/>
      <c r="AC2325" s="97"/>
      <c r="AD2325" s="83"/>
    </row>
    <row r="2326" spans="27:30" ht="15" customHeight="1" x14ac:dyDescent="0.25">
      <c r="AA2326" s="82"/>
      <c r="AB2326" s="60"/>
      <c r="AC2326" s="97"/>
      <c r="AD2326" s="83"/>
    </row>
    <row r="2327" spans="27:30" ht="15" customHeight="1" x14ac:dyDescent="0.25">
      <c r="AA2327" s="82"/>
      <c r="AB2327" s="60"/>
      <c r="AC2327" s="97"/>
      <c r="AD2327" s="83"/>
    </row>
    <row r="2328" spans="27:30" ht="15" customHeight="1" x14ac:dyDescent="0.25">
      <c r="AA2328" s="82"/>
      <c r="AB2328" s="60"/>
      <c r="AC2328" s="97"/>
      <c r="AD2328" s="83"/>
    </row>
    <row r="2329" spans="27:30" ht="15" customHeight="1" x14ac:dyDescent="0.25">
      <c r="AA2329" s="82"/>
      <c r="AB2329" s="60"/>
      <c r="AC2329" s="97"/>
      <c r="AD2329" s="83"/>
    </row>
    <row r="2330" spans="27:30" ht="15" customHeight="1" x14ac:dyDescent="0.25">
      <c r="AA2330" s="82"/>
      <c r="AB2330" s="60"/>
      <c r="AC2330" s="97"/>
      <c r="AD2330" s="83"/>
    </row>
    <row r="2331" spans="27:30" ht="15" customHeight="1" x14ac:dyDescent="0.25">
      <c r="AA2331" s="82"/>
      <c r="AB2331" s="60"/>
      <c r="AC2331" s="97"/>
      <c r="AD2331" s="83"/>
    </row>
    <row r="2332" spans="27:30" ht="15" customHeight="1" x14ac:dyDescent="0.25">
      <c r="AA2332" s="82"/>
      <c r="AB2332" s="60"/>
      <c r="AC2332" s="97"/>
      <c r="AD2332" s="83"/>
    </row>
    <row r="2333" spans="27:30" ht="15" customHeight="1" x14ac:dyDescent="0.25">
      <c r="AA2333" s="82"/>
      <c r="AB2333" s="60"/>
      <c r="AC2333" s="97"/>
      <c r="AD2333" s="83"/>
    </row>
    <row r="2334" spans="27:30" ht="15" customHeight="1" x14ac:dyDescent="0.25">
      <c r="AA2334" s="82"/>
      <c r="AB2334" s="60"/>
      <c r="AC2334" s="97"/>
      <c r="AD2334" s="83"/>
    </row>
    <row r="2335" spans="27:30" ht="15" customHeight="1" x14ac:dyDescent="0.25">
      <c r="AA2335" s="82"/>
      <c r="AB2335" s="60"/>
      <c r="AC2335" s="97"/>
      <c r="AD2335" s="83"/>
    </row>
    <row r="2336" spans="27:30" ht="15" customHeight="1" x14ac:dyDescent="0.25">
      <c r="AA2336" s="82"/>
      <c r="AB2336" s="60"/>
      <c r="AC2336" s="97"/>
      <c r="AD2336" s="83"/>
    </row>
    <row r="2337" spans="27:30" ht="15" customHeight="1" x14ac:dyDescent="0.25">
      <c r="AA2337" s="82"/>
      <c r="AB2337" s="60"/>
      <c r="AC2337" s="97"/>
      <c r="AD2337" s="83"/>
    </row>
    <row r="2338" spans="27:30" ht="15" customHeight="1" x14ac:dyDescent="0.25">
      <c r="AA2338" s="82"/>
      <c r="AB2338" s="60"/>
      <c r="AC2338" s="97"/>
      <c r="AD2338" s="83"/>
    </row>
    <row r="2339" spans="27:30" ht="15" customHeight="1" x14ac:dyDescent="0.25">
      <c r="AA2339" s="82"/>
      <c r="AB2339" s="60"/>
      <c r="AC2339" s="97"/>
      <c r="AD2339" s="83"/>
    </row>
    <row r="2340" spans="27:30" ht="15" customHeight="1" x14ac:dyDescent="0.25">
      <c r="AA2340" s="82"/>
      <c r="AB2340" s="60"/>
      <c r="AC2340" s="97"/>
      <c r="AD2340" s="83"/>
    </row>
    <row r="2341" spans="27:30" ht="15" customHeight="1" x14ac:dyDescent="0.25">
      <c r="AA2341" s="82"/>
      <c r="AB2341" s="60"/>
      <c r="AC2341" s="97"/>
      <c r="AD2341" s="83"/>
    </row>
    <row r="2342" spans="27:30" ht="15" customHeight="1" x14ac:dyDescent="0.25">
      <c r="AA2342" s="82"/>
      <c r="AB2342" s="60"/>
      <c r="AC2342" s="97"/>
      <c r="AD2342" s="83"/>
    </row>
    <row r="2343" spans="27:30" ht="15" customHeight="1" x14ac:dyDescent="0.25">
      <c r="AA2343" s="82"/>
      <c r="AB2343" s="60"/>
      <c r="AC2343" s="97"/>
      <c r="AD2343" s="83"/>
    </row>
    <row r="2344" spans="27:30" ht="15" customHeight="1" x14ac:dyDescent="0.25">
      <c r="AA2344" s="82"/>
      <c r="AB2344" s="60"/>
      <c r="AC2344" s="97"/>
      <c r="AD2344" s="83"/>
    </row>
    <row r="2345" spans="27:30" ht="15" customHeight="1" x14ac:dyDescent="0.25">
      <c r="AA2345" s="82"/>
      <c r="AB2345" s="60"/>
      <c r="AC2345" s="97"/>
      <c r="AD2345" s="83"/>
    </row>
    <row r="2346" spans="27:30" ht="15" customHeight="1" x14ac:dyDescent="0.25">
      <c r="AA2346" s="82"/>
      <c r="AB2346" s="60"/>
      <c r="AC2346" s="97"/>
      <c r="AD2346" s="83"/>
    </row>
    <row r="2347" spans="27:30" ht="15" customHeight="1" x14ac:dyDescent="0.25">
      <c r="AA2347" s="82"/>
      <c r="AB2347" s="60"/>
      <c r="AC2347" s="97"/>
      <c r="AD2347" s="83"/>
    </row>
    <row r="2348" spans="27:30" ht="15" customHeight="1" x14ac:dyDescent="0.25">
      <c r="AA2348" s="82"/>
      <c r="AB2348" s="60"/>
      <c r="AC2348" s="97"/>
      <c r="AD2348" s="83"/>
    </row>
    <row r="2349" spans="27:30" ht="15" customHeight="1" x14ac:dyDescent="0.25">
      <c r="AA2349" s="82"/>
      <c r="AB2349" s="60"/>
      <c r="AC2349" s="97"/>
      <c r="AD2349" s="83"/>
    </row>
    <row r="2350" spans="27:30" ht="15" customHeight="1" x14ac:dyDescent="0.25">
      <c r="AA2350" s="82"/>
      <c r="AB2350" s="60"/>
      <c r="AC2350" s="97"/>
      <c r="AD2350" s="83"/>
    </row>
    <row r="2351" spans="27:30" ht="15" customHeight="1" x14ac:dyDescent="0.25">
      <c r="AA2351" s="82"/>
      <c r="AB2351" s="60"/>
      <c r="AC2351" s="97"/>
      <c r="AD2351" s="83"/>
    </row>
    <row r="2352" spans="27:30" ht="15" customHeight="1" x14ac:dyDescent="0.25">
      <c r="AA2352" s="82"/>
      <c r="AB2352" s="60"/>
      <c r="AC2352" s="97"/>
      <c r="AD2352" s="83"/>
    </row>
    <row r="2353" spans="27:30" ht="15" customHeight="1" x14ac:dyDescent="0.25">
      <c r="AA2353" s="82"/>
      <c r="AB2353" s="60"/>
      <c r="AC2353" s="97"/>
      <c r="AD2353" s="83"/>
    </row>
    <row r="2354" spans="27:30" ht="15" customHeight="1" x14ac:dyDescent="0.25">
      <c r="AA2354" s="82"/>
      <c r="AB2354" s="60"/>
      <c r="AC2354" s="97"/>
      <c r="AD2354" s="83"/>
    </row>
    <row r="2355" spans="27:30" ht="15" customHeight="1" x14ac:dyDescent="0.25">
      <c r="AA2355" s="82"/>
      <c r="AB2355" s="60"/>
      <c r="AC2355" s="97"/>
      <c r="AD2355" s="83"/>
    </row>
    <row r="2356" spans="27:30" ht="15" customHeight="1" x14ac:dyDescent="0.25">
      <c r="AA2356" s="82"/>
      <c r="AB2356" s="60"/>
      <c r="AC2356" s="97"/>
      <c r="AD2356" s="83"/>
    </row>
    <row r="2357" spans="27:30" ht="15" customHeight="1" x14ac:dyDescent="0.25">
      <c r="AA2357" s="82"/>
      <c r="AB2357" s="60"/>
      <c r="AC2357" s="97"/>
      <c r="AD2357" s="83"/>
    </row>
    <row r="2358" spans="27:30" ht="15" customHeight="1" x14ac:dyDescent="0.25">
      <c r="AA2358" s="82"/>
      <c r="AB2358" s="60"/>
      <c r="AC2358" s="97"/>
      <c r="AD2358" s="83"/>
    </row>
    <row r="2359" spans="27:30" ht="15" customHeight="1" x14ac:dyDescent="0.25">
      <c r="AA2359" s="82"/>
      <c r="AB2359" s="60"/>
      <c r="AC2359" s="97"/>
      <c r="AD2359" s="83"/>
    </row>
    <row r="2360" spans="27:30" ht="15" customHeight="1" x14ac:dyDescent="0.25">
      <c r="AA2360" s="82"/>
      <c r="AB2360" s="60"/>
      <c r="AC2360" s="97"/>
      <c r="AD2360" s="83"/>
    </row>
    <row r="2361" spans="27:30" ht="15" customHeight="1" x14ac:dyDescent="0.25">
      <c r="AA2361" s="82"/>
      <c r="AB2361" s="60"/>
      <c r="AC2361" s="97"/>
      <c r="AD2361" s="83"/>
    </row>
    <row r="2362" spans="27:30" ht="15" customHeight="1" x14ac:dyDescent="0.25">
      <c r="AA2362" s="82"/>
      <c r="AB2362" s="60"/>
      <c r="AC2362" s="97"/>
      <c r="AD2362" s="83"/>
    </row>
    <row r="2363" spans="27:30" ht="15" customHeight="1" x14ac:dyDescent="0.25">
      <c r="AA2363" s="82"/>
      <c r="AB2363" s="60"/>
      <c r="AC2363" s="97"/>
      <c r="AD2363" s="83"/>
    </row>
    <row r="2364" spans="27:30" ht="15" customHeight="1" x14ac:dyDescent="0.25">
      <c r="AA2364" s="82"/>
      <c r="AB2364" s="60"/>
      <c r="AC2364" s="97"/>
      <c r="AD2364" s="83"/>
    </row>
    <row r="2365" spans="27:30" ht="15" customHeight="1" x14ac:dyDescent="0.25">
      <c r="AA2365" s="82"/>
      <c r="AB2365" s="60"/>
      <c r="AC2365" s="97"/>
      <c r="AD2365" s="83"/>
    </row>
    <row r="2366" spans="27:30" ht="15" customHeight="1" x14ac:dyDescent="0.25">
      <c r="AA2366" s="82"/>
      <c r="AB2366" s="60"/>
      <c r="AC2366" s="97"/>
      <c r="AD2366" s="83"/>
    </row>
    <row r="2367" spans="27:30" ht="15" customHeight="1" x14ac:dyDescent="0.25">
      <c r="AA2367" s="82"/>
      <c r="AB2367" s="60"/>
      <c r="AC2367" s="97"/>
      <c r="AD2367" s="83"/>
    </row>
    <row r="2368" spans="27:30" ht="15" customHeight="1" x14ac:dyDescent="0.25">
      <c r="AA2368" s="82"/>
      <c r="AB2368" s="60"/>
      <c r="AC2368" s="97"/>
      <c r="AD2368" s="83"/>
    </row>
    <row r="2369" spans="27:30" ht="15" customHeight="1" x14ac:dyDescent="0.25">
      <c r="AA2369" s="82"/>
      <c r="AB2369" s="60"/>
      <c r="AC2369" s="97"/>
      <c r="AD2369" s="83"/>
    </row>
    <row r="2370" spans="27:30" ht="15" customHeight="1" x14ac:dyDescent="0.25">
      <c r="AA2370" s="82"/>
      <c r="AB2370" s="60"/>
      <c r="AC2370" s="97"/>
      <c r="AD2370" s="83"/>
    </row>
    <row r="2371" spans="27:30" ht="15" customHeight="1" x14ac:dyDescent="0.25">
      <c r="AA2371" s="82"/>
      <c r="AB2371" s="60"/>
      <c r="AC2371" s="97"/>
      <c r="AD2371" s="83"/>
    </row>
    <row r="2372" spans="27:30" ht="15" customHeight="1" x14ac:dyDescent="0.25">
      <c r="AA2372" s="82"/>
      <c r="AB2372" s="60"/>
      <c r="AC2372" s="97"/>
      <c r="AD2372" s="83"/>
    </row>
    <row r="2373" spans="27:30" ht="15" customHeight="1" x14ac:dyDescent="0.25">
      <c r="AA2373" s="82"/>
      <c r="AB2373" s="60"/>
      <c r="AC2373" s="97"/>
      <c r="AD2373" s="83"/>
    </row>
    <row r="2374" spans="27:30" ht="15" customHeight="1" x14ac:dyDescent="0.25">
      <c r="AA2374" s="82"/>
      <c r="AB2374" s="60"/>
      <c r="AC2374" s="97"/>
      <c r="AD2374" s="83"/>
    </row>
    <row r="2375" spans="27:30" ht="15" customHeight="1" x14ac:dyDescent="0.25">
      <c r="AA2375" s="82"/>
      <c r="AB2375" s="60"/>
      <c r="AC2375" s="97"/>
      <c r="AD2375" s="83"/>
    </row>
    <row r="2376" spans="27:30" ht="15" customHeight="1" x14ac:dyDescent="0.25">
      <c r="AA2376" s="82"/>
      <c r="AB2376" s="60"/>
      <c r="AC2376" s="97"/>
      <c r="AD2376" s="83"/>
    </row>
    <row r="2377" spans="27:30" ht="15" customHeight="1" x14ac:dyDescent="0.25">
      <c r="AA2377" s="82"/>
      <c r="AB2377" s="60"/>
      <c r="AC2377" s="97"/>
      <c r="AD2377" s="83"/>
    </row>
    <row r="2378" spans="27:30" ht="15" customHeight="1" x14ac:dyDescent="0.25">
      <c r="AA2378" s="82"/>
      <c r="AB2378" s="60"/>
      <c r="AC2378" s="97"/>
      <c r="AD2378" s="83"/>
    </row>
    <row r="2379" spans="27:30" ht="15" customHeight="1" x14ac:dyDescent="0.25">
      <c r="AA2379" s="82"/>
      <c r="AB2379" s="60"/>
      <c r="AC2379" s="97"/>
      <c r="AD2379" s="83"/>
    </row>
    <row r="2380" spans="27:30" ht="15" customHeight="1" x14ac:dyDescent="0.25">
      <c r="AA2380" s="82"/>
      <c r="AB2380" s="60"/>
      <c r="AC2380" s="97"/>
      <c r="AD2380" s="83"/>
    </row>
    <row r="2381" spans="27:30" ht="15" customHeight="1" x14ac:dyDescent="0.25">
      <c r="AA2381" s="82"/>
      <c r="AB2381" s="60"/>
      <c r="AC2381" s="97"/>
      <c r="AD2381" s="83"/>
    </row>
    <row r="2382" spans="27:30" ht="15" customHeight="1" x14ac:dyDescent="0.25">
      <c r="AA2382" s="82"/>
      <c r="AB2382" s="60"/>
      <c r="AC2382" s="97"/>
      <c r="AD2382" s="83"/>
    </row>
    <row r="2383" spans="27:30" ht="15" customHeight="1" x14ac:dyDescent="0.25">
      <c r="AA2383" s="82"/>
      <c r="AB2383" s="60"/>
      <c r="AC2383" s="97"/>
      <c r="AD2383" s="83"/>
    </row>
    <row r="2384" spans="27:30" ht="15" customHeight="1" x14ac:dyDescent="0.25">
      <c r="AA2384" s="82"/>
      <c r="AB2384" s="60"/>
      <c r="AC2384" s="97"/>
      <c r="AD2384" s="83"/>
    </row>
    <row r="2385" spans="27:30" ht="15" customHeight="1" x14ac:dyDescent="0.25">
      <c r="AA2385" s="82"/>
      <c r="AB2385" s="60"/>
      <c r="AC2385" s="97"/>
      <c r="AD2385" s="83"/>
    </row>
    <row r="2386" spans="27:30" ht="15" customHeight="1" x14ac:dyDescent="0.25">
      <c r="AA2386" s="82"/>
      <c r="AB2386" s="60"/>
      <c r="AC2386" s="97"/>
      <c r="AD2386" s="83"/>
    </row>
    <row r="2387" spans="27:30" ht="15" customHeight="1" x14ac:dyDescent="0.25">
      <c r="AA2387" s="82"/>
      <c r="AB2387" s="60"/>
      <c r="AC2387" s="97"/>
      <c r="AD2387" s="83"/>
    </row>
    <row r="2388" spans="27:30" ht="15" customHeight="1" x14ac:dyDescent="0.25">
      <c r="AA2388" s="82"/>
      <c r="AB2388" s="60"/>
      <c r="AC2388" s="97"/>
      <c r="AD2388" s="83"/>
    </row>
    <row r="2389" spans="27:30" ht="15" customHeight="1" x14ac:dyDescent="0.25">
      <c r="AA2389" s="82"/>
      <c r="AB2389" s="60"/>
      <c r="AC2389" s="97"/>
      <c r="AD2389" s="83"/>
    </row>
    <row r="2390" spans="27:30" ht="15" customHeight="1" x14ac:dyDescent="0.25">
      <c r="AA2390" s="82"/>
      <c r="AB2390" s="60"/>
      <c r="AC2390" s="97"/>
      <c r="AD2390" s="83"/>
    </row>
    <row r="2391" spans="27:30" ht="15" customHeight="1" x14ac:dyDescent="0.25">
      <c r="AA2391" s="82"/>
      <c r="AB2391" s="60"/>
      <c r="AC2391" s="97"/>
      <c r="AD2391" s="83"/>
    </row>
    <row r="2392" spans="27:30" ht="15" customHeight="1" x14ac:dyDescent="0.25">
      <c r="AA2392" s="82"/>
      <c r="AB2392" s="60"/>
      <c r="AC2392" s="97"/>
      <c r="AD2392" s="83"/>
    </row>
    <row r="2393" spans="27:30" ht="15" customHeight="1" x14ac:dyDescent="0.25">
      <c r="AA2393" s="82"/>
      <c r="AB2393" s="60"/>
      <c r="AC2393" s="97"/>
      <c r="AD2393" s="83"/>
    </row>
    <row r="2394" spans="27:30" ht="15" customHeight="1" x14ac:dyDescent="0.25">
      <c r="AA2394" s="82"/>
      <c r="AB2394" s="60"/>
      <c r="AC2394" s="97"/>
      <c r="AD2394" s="83"/>
    </row>
    <row r="2395" spans="27:30" ht="15" customHeight="1" x14ac:dyDescent="0.25">
      <c r="AA2395" s="82"/>
      <c r="AB2395" s="60"/>
      <c r="AC2395" s="97"/>
      <c r="AD2395" s="83"/>
    </row>
    <row r="2396" spans="27:30" ht="15" customHeight="1" x14ac:dyDescent="0.25">
      <c r="AA2396" s="82"/>
      <c r="AB2396" s="60"/>
      <c r="AC2396" s="97"/>
      <c r="AD2396" s="83"/>
    </row>
    <row r="2397" spans="27:30" ht="15" customHeight="1" x14ac:dyDescent="0.25">
      <c r="AA2397" s="82"/>
      <c r="AB2397" s="60"/>
      <c r="AC2397" s="97"/>
      <c r="AD2397" s="83"/>
    </row>
    <row r="2398" spans="27:30" ht="15" customHeight="1" x14ac:dyDescent="0.25">
      <c r="AA2398" s="82"/>
      <c r="AB2398" s="60"/>
      <c r="AC2398" s="97"/>
      <c r="AD2398" s="83"/>
    </row>
    <row r="2399" spans="27:30" ht="15" customHeight="1" x14ac:dyDescent="0.25">
      <c r="AA2399" s="82"/>
      <c r="AB2399" s="60"/>
      <c r="AC2399" s="97"/>
      <c r="AD2399" s="83"/>
    </row>
    <row r="2400" spans="27:30" ht="15" customHeight="1" x14ac:dyDescent="0.25">
      <c r="AA2400" s="82"/>
      <c r="AB2400" s="60"/>
      <c r="AC2400" s="97"/>
      <c r="AD2400" s="83"/>
    </row>
    <row r="2401" spans="27:30" ht="15" customHeight="1" x14ac:dyDescent="0.25">
      <c r="AA2401" s="82"/>
      <c r="AB2401" s="60"/>
      <c r="AC2401" s="97"/>
      <c r="AD2401" s="83"/>
    </row>
    <row r="2402" spans="27:30" ht="15" customHeight="1" x14ac:dyDescent="0.25">
      <c r="AA2402" s="82"/>
      <c r="AB2402" s="60"/>
      <c r="AC2402" s="97"/>
      <c r="AD2402" s="83"/>
    </row>
    <row r="2403" spans="27:30" ht="15" customHeight="1" x14ac:dyDescent="0.25">
      <c r="AA2403" s="82"/>
      <c r="AB2403" s="60"/>
      <c r="AC2403" s="97"/>
      <c r="AD2403" s="83"/>
    </row>
    <row r="2404" spans="27:30" ht="15" customHeight="1" x14ac:dyDescent="0.25">
      <c r="AA2404" s="82"/>
      <c r="AB2404" s="60"/>
      <c r="AC2404" s="97"/>
      <c r="AD2404" s="83"/>
    </row>
    <row r="2405" spans="27:30" ht="15" customHeight="1" x14ac:dyDescent="0.25">
      <c r="AA2405" s="82"/>
      <c r="AB2405" s="60"/>
      <c r="AC2405" s="97"/>
      <c r="AD2405" s="83"/>
    </row>
    <row r="2406" spans="27:30" ht="15" customHeight="1" x14ac:dyDescent="0.25">
      <c r="AA2406" s="82"/>
      <c r="AB2406" s="60"/>
      <c r="AC2406" s="97"/>
      <c r="AD2406" s="83"/>
    </row>
    <row r="2407" spans="27:30" ht="15" customHeight="1" x14ac:dyDescent="0.25">
      <c r="AA2407" s="82"/>
      <c r="AB2407" s="60"/>
      <c r="AC2407" s="97"/>
      <c r="AD2407" s="83"/>
    </row>
    <row r="2408" spans="27:30" ht="15" customHeight="1" x14ac:dyDescent="0.25">
      <c r="AA2408" s="82"/>
      <c r="AB2408" s="60"/>
      <c r="AC2408" s="97"/>
      <c r="AD2408" s="83"/>
    </row>
    <row r="2409" spans="27:30" ht="15" customHeight="1" x14ac:dyDescent="0.25">
      <c r="AA2409" s="82"/>
      <c r="AB2409" s="60"/>
      <c r="AC2409" s="97"/>
      <c r="AD2409" s="83"/>
    </row>
    <row r="2410" spans="27:30" ht="15" customHeight="1" x14ac:dyDescent="0.25">
      <c r="AA2410" s="82"/>
      <c r="AB2410" s="60"/>
      <c r="AC2410" s="97"/>
      <c r="AD2410" s="83"/>
    </row>
    <row r="2411" spans="27:30" ht="15" customHeight="1" x14ac:dyDescent="0.25">
      <c r="AA2411" s="82"/>
      <c r="AB2411" s="60"/>
      <c r="AC2411" s="97"/>
      <c r="AD2411" s="83"/>
    </row>
    <row r="2412" spans="27:30" ht="15" customHeight="1" x14ac:dyDescent="0.25">
      <c r="AA2412" s="82"/>
      <c r="AB2412" s="60"/>
      <c r="AC2412" s="97"/>
      <c r="AD2412" s="83"/>
    </row>
    <row r="2413" spans="27:30" ht="15" customHeight="1" x14ac:dyDescent="0.25">
      <c r="AA2413" s="82"/>
      <c r="AB2413" s="60"/>
      <c r="AC2413" s="97"/>
      <c r="AD2413" s="83"/>
    </row>
    <row r="2414" spans="27:30" ht="15" customHeight="1" x14ac:dyDescent="0.25">
      <c r="AA2414" s="82"/>
      <c r="AB2414" s="60"/>
      <c r="AC2414" s="97"/>
      <c r="AD2414" s="83"/>
    </row>
    <row r="2415" spans="27:30" ht="15" customHeight="1" x14ac:dyDescent="0.25">
      <c r="AA2415" s="82"/>
      <c r="AB2415" s="60"/>
      <c r="AC2415" s="97"/>
      <c r="AD2415" s="83"/>
    </row>
    <row r="2416" spans="27:30" ht="15" customHeight="1" x14ac:dyDescent="0.25">
      <c r="AA2416" s="82"/>
      <c r="AB2416" s="60"/>
      <c r="AC2416" s="97"/>
      <c r="AD2416" s="83"/>
    </row>
    <row r="2417" spans="27:30" ht="15" customHeight="1" x14ac:dyDescent="0.25">
      <c r="AA2417" s="82"/>
      <c r="AB2417" s="60"/>
      <c r="AC2417" s="97"/>
      <c r="AD2417" s="83"/>
    </row>
    <row r="2418" spans="27:30" ht="15" customHeight="1" x14ac:dyDescent="0.25">
      <c r="AA2418" s="82"/>
      <c r="AB2418" s="60"/>
      <c r="AC2418" s="97"/>
      <c r="AD2418" s="83"/>
    </row>
    <row r="2419" spans="27:30" ht="15" customHeight="1" x14ac:dyDescent="0.25">
      <c r="AA2419" s="82"/>
      <c r="AB2419" s="60"/>
      <c r="AC2419" s="97"/>
      <c r="AD2419" s="83"/>
    </row>
    <row r="2420" spans="27:30" ht="15" customHeight="1" x14ac:dyDescent="0.25">
      <c r="AA2420" s="82"/>
      <c r="AB2420" s="60"/>
      <c r="AC2420" s="97"/>
      <c r="AD2420" s="83"/>
    </row>
    <row r="2421" spans="27:30" ht="15" customHeight="1" x14ac:dyDescent="0.25">
      <c r="AA2421" s="82"/>
      <c r="AB2421" s="60"/>
      <c r="AC2421" s="97"/>
      <c r="AD2421" s="83"/>
    </row>
    <row r="2422" spans="27:30" ht="15" customHeight="1" x14ac:dyDescent="0.25">
      <c r="AA2422" s="82"/>
      <c r="AB2422" s="60"/>
      <c r="AC2422" s="97"/>
      <c r="AD2422" s="83"/>
    </row>
    <row r="2423" spans="27:30" ht="15" customHeight="1" x14ac:dyDescent="0.25">
      <c r="AA2423" s="82"/>
      <c r="AB2423" s="60"/>
      <c r="AC2423" s="97"/>
      <c r="AD2423" s="83"/>
    </row>
    <row r="2424" spans="27:30" ht="15" customHeight="1" x14ac:dyDescent="0.25">
      <c r="AA2424" s="82"/>
      <c r="AB2424" s="60"/>
      <c r="AC2424" s="97"/>
      <c r="AD2424" s="83"/>
    </row>
    <row r="2425" spans="27:30" ht="15" customHeight="1" x14ac:dyDescent="0.25">
      <c r="AA2425" s="82"/>
      <c r="AB2425" s="60"/>
      <c r="AC2425" s="97"/>
      <c r="AD2425" s="83"/>
    </row>
    <row r="2426" spans="27:30" ht="15" customHeight="1" x14ac:dyDescent="0.25">
      <c r="AA2426" s="82"/>
      <c r="AB2426" s="60"/>
      <c r="AC2426" s="97"/>
      <c r="AD2426" s="83"/>
    </row>
    <row r="2427" spans="27:30" ht="15" customHeight="1" x14ac:dyDescent="0.25">
      <c r="AA2427" s="82"/>
      <c r="AB2427" s="60"/>
      <c r="AC2427" s="97"/>
      <c r="AD2427" s="83"/>
    </row>
    <row r="2428" spans="27:30" ht="15" customHeight="1" x14ac:dyDescent="0.25">
      <c r="AA2428" s="82"/>
      <c r="AB2428" s="60"/>
      <c r="AC2428" s="97"/>
      <c r="AD2428" s="83"/>
    </row>
    <row r="2429" spans="27:30" ht="15" customHeight="1" x14ac:dyDescent="0.25">
      <c r="AA2429" s="82"/>
      <c r="AB2429" s="60"/>
      <c r="AC2429" s="97"/>
      <c r="AD2429" s="83"/>
    </row>
    <row r="2430" spans="27:30" ht="15" customHeight="1" x14ac:dyDescent="0.25">
      <c r="AA2430" s="82"/>
      <c r="AB2430" s="60"/>
      <c r="AC2430" s="97"/>
      <c r="AD2430" s="83"/>
    </row>
    <row r="2431" spans="27:30" ht="15" customHeight="1" x14ac:dyDescent="0.25">
      <c r="AA2431" s="82"/>
      <c r="AB2431" s="60"/>
      <c r="AC2431" s="97"/>
      <c r="AD2431" s="83"/>
    </row>
    <row r="2432" spans="27:30" ht="15" customHeight="1" x14ac:dyDescent="0.25">
      <c r="AA2432" s="82"/>
      <c r="AB2432" s="60"/>
      <c r="AC2432" s="97"/>
      <c r="AD2432" s="83"/>
    </row>
    <row r="2433" spans="27:30" ht="15" customHeight="1" x14ac:dyDescent="0.25">
      <c r="AA2433" s="82"/>
      <c r="AB2433" s="60"/>
      <c r="AC2433" s="97"/>
      <c r="AD2433" s="83"/>
    </row>
    <row r="2434" spans="27:30" ht="15" customHeight="1" x14ac:dyDescent="0.25">
      <c r="AA2434" s="82"/>
      <c r="AB2434" s="60"/>
      <c r="AC2434" s="97"/>
      <c r="AD2434" s="83"/>
    </row>
    <row r="2435" spans="27:30" ht="15" customHeight="1" x14ac:dyDescent="0.25">
      <c r="AA2435" s="82"/>
      <c r="AB2435" s="60"/>
      <c r="AC2435" s="97"/>
      <c r="AD2435" s="83"/>
    </row>
    <row r="2436" spans="27:30" ht="15" customHeight="1" x14ac:dyDescent="0.25">
      <c r="AA2436" s="82"/>
      <c r="AB2436" s="60"/>
      <c r="AC2436" s="97"/>
      <c r="AD2436" s="83"/>
    </row>
    <row r="2437" spans="27:30" ht="15" customHeight="1" x14ac:dyDescent="0.25">
      <c r="AA2437" s="82"/>
      <c r="AB2437" s="60"/>
      <c r="AC2437" s="97"/>
      <c r="AD2437" s="83"/>
    </row>
    <row r="2438" spans="27:30" ht="15" customHeight="1" x14ac:dyDescent="0.25">
      <c r="AA2438" s="82"/>
      <c r="AB2438" s="60"/>
      <c r="AC2438" s="97"/>
      <c r="AD2438" s="83"/>
    </row>
    <row r="2439" spans="27:30" ht="15" customHeight="1" x14ac:dyDescent="0.25">
      <c r="AA2439" s="82"/>
      <c r="AB2439" s="60"/>
      <c r="AC2439" s="97"/>
      <c r="AD2439" s="83"/>
    </row>
    <row r="2440" spans="27:30" ht="15" customHeight="1" x14ac:dyDescent="0.25">
      <c r="AA2440" s="82"/>
      <c r="AB2440" s="60"/>
      <c r="AC2440" s="97"/>
      <c r="AD2440" s="83"/>
    </row>
    <row r="2441" spans="27:30" ht="15" customHeight="1" x14ac:dyDescent="0.25">
      <c r="AA2441" s="82"/>
      <c r="AB2441" s="60"/>
      <c r="AC2441" s="97"/>
      <c r="AD2441" s="83"/>
    </row>
    <row r="2442" spans="27:30" ht="15" customHeight="1" x14ac:dyDescent="0.25">
      <c r="AA2442" s="82"/>
      <c r="AB2442" s="60"/>
      <c r="AC2442" s="97"/>
      <c r="AD2442" s="83"/>
    </row>
    <row r="2443" spans="27:30" ht="15" customHeight="1" x14ac:dyDescent="0.25">
      <c r="AA2443" s="82"/>
      <c r="AB2443" s="60"/>
      <c r="AC2443" s="97"/>
      <c r="AD2443" s="83"/>
    </row>
    <row r="2444" spans="27:30" ht="15" customHeight="1" x14ac:dyDescent="0.25">
      <c r="AA2444" s="82"/>
      <c r="AB2444" s="60"/>
      <c r="AC2444" s="97"/>
      <c r="AD2444" s="83"/>
    </row>
    <row r="2445" spans="27:30" ht="15" customHeight="1" x14ac:dyDescent="0.25">
      <c r="AA2445" s="82"/>
      <c r="AB2445" s="60"/>
      <c r="AC2445" s="97"/>
      <c r="AD2445" s="83"/>
    </row>
    <row r="2446" spans="27:30" ht="15" customHeight="1" x14ac:dyDescent="0.25">
      <c r="AA2446" s="82"/>
      <c r="AB2446" s="60"/>
      <c r="AC2446" s="97"/>
      <c r="AD2446" s="83"/>
    </row>
    <row r="2447" spans="27:30" ht="15" customHeight="1" x14ac:dyDescent="0.25">
      <c r="AA2447" s="82"/>
      <c r="AB2447" s="60"/>
      <c r="AC2447" s="97"/>
      <c r="AD2447" s="83"/>
    </row>
    <row r="2448" spans="27:30" ht="15" customHeight="1" x14ac:dyDescent="0.25">
      <c r="AA2448" s="82"/>
      <c r="AB2448" s="60"/>
      <c r="AC2448" s="97"/>
      <c r="AD2448" s="83"/>
    </row>
    <row r="2449" spans="27:30" ht="15" customHeight="1" x14ac:dyDescent="0.25">
      <c r="AA2449" s="82"/>
      <c r="AB2449" s="60"/>
      <c r="AC2449" s="97"/>
      <c r="AD2449" s="83"/>
    </row>
    <row r="2450" spans="27:30" ht="15" customHeight="1" x14ac:dyDescent="0.25">
      <c r="AA2450" s="82"/>
      <c r="AB2450" s="60"/>
      <c r="AC2450" s="97"/>
      <c r="AD2450" s="83"/>
    </row>
    <row r="2451" spans="27:30" ht="15" customHeight="1" x14ac:dyDescent="0.25">
      <c r="AA2451" s="82"/>
      <c r="AB2451" s="60"/>
      <c r="AC2451" s="97"/>
      <c r="AD2451" s="83"/>
    </row>
    <row r="2452" spans="27:30" ht="15" customHeight="1" x14ac:dyDescent="0.25">
      <c r="AA2452" s="82"/>
      <c r="AB2452" s="60"/>
      <c r="AC2452" s="97"/>
      <c r="AD2452" s="83"/>
    </row>
    <row r="2453" spans="27:30" ht="15" customHeight="1" x14ac:dyDescent="0.25">
      <c r="AA2453" s="82"/>
      <c r="AB2453" s="60"/>
      <c r="AC2453" s="97"/>
      <c r="AD2453" s="83"/>
    </row>
    <row r="2454" spans="27:30" ht="15" customHeight="1" x14ac:dyDescent="0.25">
      <c r="AA2454" s="82"/>
      <c r="AB2454" s="60"/>
      <c r="AC2454" s="97"/>
      <c r="AD2454" s="83"/>
    </row>
    <row r="2455" spans="27:30" ht="15" customHeight="1" x14ac:dyDescent="0.25">
      <c r="AA2455" s="82"/>
      <c r="AB2455" s="60"/>
      <c r="AC2455" s="97"/>
      <c r="AD2455" s="83"/>
    </row>
    <row r="2456" spans="27:30" ht="15" customHeight="1" x14ac:dyDescent="0.25">
      <c r="AA2456" s="82"/>
      <c r="AB2456" s="60"/>
      <c r="AC2456" s="97"/>
      <c r="AD2456" s="83"/>
    </row>
    <row r="2457" spans="27:30" ht="15" customHeight="1" x14ac:dyDescent="0.25">
      <c r="AA2457" s="82"/>
      <c r="AB2457" s="60"/>
      <c r="AC2457" s="97"/>
      <c r="AD2457" s="83"/>
    </row>
    <row r="2458" spans="27:30" ht="15" customHeight="1" x14ac:dyDescent="0.25">
      <c r="AA2458" s="82"/>
      <c r="AB2458" s="60"/>
      <c r="AC2458" s="97"/>
      <c r="AD2458" s="83"/>
    </row>
    <row r="2459" spans="27:30" ht="15" customHeight="1" x14ac:dyDescent="0.25">
      <c r="AA2459" s="82"/>
      <c r="AB2459" s="60"/>
      <c r="AC2459" s="97"/>
      <c r="AD2459" s="83"/>
    </row>
    <row r="2460" spans="27:30" ht="15" customHeight="1" x14ac:dyDescent="0.25">
      <c r="AA2460" s="82"/>
      <c r="AB2460" s="60"/>
      <c r="AC2460" s="97"/>
      <c r="AD2460" s="83"/>
    </row>
    <row r="2461" spans="27:30" ht="15" customHeight="1" x14ac:dyDescent="0.25">
      <c r="AA2461" s="82"/>
      <c r="AB2461" s="60"/>
      <c r="AC2461" s="97"/>
      <c r="AD2461" s="83"/>
    </row>
    <row r="2462" spans="27:30" ht="15" customHeight="1" x14ac:dyDescent="0.25">
      <c r="AA2462" s="82"/>
      <c r="AB2462" s="60"/>
      <c r="AC2462" s="97"/>
      <c r="AD2462" s="83"/>
    </row>
    <row r="2463" spans="27:30" ht="15" customHeight="1" x14ac:dyDescent="0.25">
      <c r="AA2463" s="82"/>
      <c r="AB2463" s="60"/>
      <c r="AC2463" s="97"/>
      <c r="AD2463" s="83"/>
    </row>
    <row r="2464" spans="27:30" ht="15" customHeight="1" x14ac:dyDescent="0.25">
      <c r="AA2464" s="82"/>
      <c r="AB2464" s="60"/>
      <c r="AC2464" s="97"/>
      <c r="AD2464" s="83"/>
    </row>
    <row r="2465" spans="27:30" ht="15" customHeight="1" x14ac:dyDescent="0.25">
      <c r="AA2465" s="82"/>
      <c r="AB2465" s="60"/>
      <c r="AC2465" s="97"/>
      <c r="AD2465" s="83"/>
    </row>
    <row r="2466" spans="27:30" ht="15" customHeight="1" x14ac:dyDescent="0.25">
      <c r="AA2466" s="82"/>
      <c r="AB2466" s="60"/>
      <c r="AC2466" s="97"/>
      <c r="AD2466" s="83"/>
    </row>
    <row r="2467" spans="27:30" ht="15" customHeight="1" x14ac:dyDescent="0.25">
      <c r="AA2467" s="82"/>
      <c r="AB2467" s="60"/>
      <c r="AC2467" s="97"/>
      <c r="AD2467" s="83"/>
    </row>
    <row r="2468" spans="27:30" ht="15" customHeight="1" x14ac:dyDescent="0.25">
      <c r="AA2468" s="82"/>
      <c r="AB2468" s="60"/>
      <c r="AC2468" s="97"/>
      <c r="AD2468" s="83"/>
    </row>
    <row r="2469" spans="27:30" ht="15" customHeight="1" x14ac:dyDescent="0.25">
      <c r="AA2469" s="82"/>
      <c r="AB2469" s="60"/>
      <c r="AC2469" s="97"/>
      <c r="AD2469" s="83"/>
    </row>
    <row r="2470" spans="27:30" ht="15" customHeight="1" x14ac:dyDescent="0.25">
      <c r="AA2470" s="82"/>
      <c r="AB2470" s="60"/>
      <c r="AC2470" s="97"/>
      <c r="AD2470" s="83"/>
    </row>
    <row r="2471" spans="27:30" ht="15" customHeight="1" x14ac:dyDescent="0.25">
      <c r="AA2471" s="82"/>
      <c r="AB2471" s="60"/>
      <c r="AC2471" s="97"/>
      <c r="AD2471" s="83"/>
    </row>
    <row r="2472" spans="27:30" ht="15" customHeight="1" x14ac:dyDescent="0.25">
      <c r="AA2472" s="82"/>
      <c r="AB2472" s="60"/>
      <c r="AC2472" s="97"/>
      <c r="AD2472" s="83"/>
    </row>
    <row r="2473" spans="27:30" ht="15" customHeight="1" x14ac:dyDescent="0.25">
      <c r="AA2473" s="82"/>
      <c r="AB2473" s="60"/>
      <c r="AC2473" s="97"/>
      <c r="AD2473" s="83"/>
    </row>
    <row r="2474" spans="27:30" ht="15" customHeight="1" x14ac:dyDescent="0.25">
      <c r="AA2474" s="82"/>
      <c r="AB2474" s="60"/>
      <c r="AC2474" s="97"/>
      <c r="AD2474" s="83"/>
    </row>
    <row r="2475" spans="27:30" ht="15" customHeight="1" x14ac:dyDescent="0.25">
      <c r="AA2475" s="82"/>
      <c r="AB2475" s="60"/>
      <c r="AC2475" s="97"/>
      <c r="AD2475" s="83"/>
    </row>
    <row r="2476" spans="27:30" ht="15" customHeight="1" x14ac:dyDescent="0.25">
      <c r="AA2476" s="82"/>
      <c r="AB2476" s="60"/>
      <c r="AC2476" s="97"/>
      <c r="AD2476" s="83"/>
    </row>
    <row r="2477" spans="27:30" ht="15" customHeight="1" x14ac:dyDescent="0.25">
      <c r="AA2477" s="82"/>
      <c r="AB2477" s="60"/>
      <c r="AC2477" s="97"/>
      <c r="AD2477" s="83"/>
    </row>
    <row r="2478" spans="27:30" ht="15" customHeight="1" x14ac:dyDescent="0.25">
      <c r="AA2478" s="82"/>
      <c r="AB2478" s="60"/>
      <c r="AC2478" s="97"/>
      <c r="AD2478" s="83"/>
    </row>
    <row r="2479" spans="27:30" ht="15" customHeight="1" x14ac:dyDescent="0.25">
      <c r="AA2479" s="82"/>
      <c r="AB2479" s="60"/>
      <c r="AC2479" s="97"/>
      <c r="AD2479" s="83"/>
    </row>
    <row r="2480" spans="27:30" ht="15" customHeight="1" x14ac:dyDescent="0.25">
      <c r="AA2480" s="82"/>
      <c r="AB2480" s="60"/>
      <c r="AC2480" s="97"/>
      <c r="AD2480" s="83"/>
    </row>
    <row r="2481" spans="27:30" ht="15" customHeight="1" x14ac:dyDescent="0.25">
      <c r="AA2481" s="82"/>
      <c r="AB2481" s="60"/>
      <c r="AC2481" s="97"/>
      <c r="AD2481" s="83"/>
    </row>
    <row r="2482" spans="27:30" ht="15" customHeight="1" x14ac:dyDescent="0.25">
      <c r="AA2482" s="82"/>
      <c r="AB2482" s="60"/>
      <c r="AC2482" s="97"/>
      <c r="AD2482" s="83"/>
    </row>
    <row r="2483" spans="27:30" ht="15" customHeight="1" x14ac:dyDescent="0.25">
      <c r="AA2483" s="82"/>
      <c r="AB2483" s="60"/>
      <c r="AC2483" s="97"/>
      <c r="AD2483" s="83"/>
    </row>
    <row r="2484" spans="27:30" ht="15" customHeight="1" x14ac:dyDescent="0.25">
      <c r="AA2484" s="82"/>
      <c r="AB2484" s="60"/>
      <c r="AC2484" s="97"/>
      <c r="AD2484" s="83"/>
    </row>
    <row r="2485" spans="27:30" ht="15" customHeight="1" x14ac:dyDescent="0.25">
      <c r="AA2485" s="82"/>
      <c r="AB2485" s="60"/>
      <c r="AC2485" s="97"/>
      <c r="AD2485" s="83"/>
    </row>
    <row r="2486" spans="27:30" ht="15" customHeight="1" x14ac:dyDescent="0.25">
      <c r="AA2486" s="82"/>
      <c r="AB2486" s="60"/>
      <c r="AC2486" s="97"/>
      <c r="AD2486" s="83"/>
    </row>
    <row r="2487" spans="27:30" ht="15" customHeight="1" x14ac:dyDescent="0.25">
      <c r="AA2487" s="82"/>
      <c r="AB2487" s="60"/>
      <c r="AC2487" s="97"/>
      <c r="AD2487" s="83"/>
    </row>
    <row r="2488" spans="27:30" ht="15" customHeight="1" x14ac:dyDescent="0.25">
      <c r="AA2488" s="82"/>
      <c r="AB2488" s="60"/>
      <c r="AC2488" s="97"/>
      <c r="AD2488" s="83"/>
    </row>
    <row r="2489" spans="27:30" ht="15" customHeight="1" x14ac:dyDescent="0.25">
      <c r="AA2489" s="82"/>
      <c r="AB2489" s="60"/>
      <c r="AC2489" s="97"/>
      <c r="AD2489" s="83"/>
    </row>
    <row r="2490" spans="27:30" ht="15" customHeight="1" x14ac:dyDescent="0.25">
      <c r="AA2490" s="82"/>
      <c r="AB2490" s="60"/>
      <c r="AC2490" s="97"/>
      <c r="AD2490" s="83"/>
    </row>
    <row r="2491" spans="27:30" ht="15" customHeight="1" x14ac:dyDescent="0.25">
      <c r="AA2491" s="82"/>
      <c r="AB2491" s="60"/>
      <c r="AC2491" s="97"/>
      <c r="AD2491" s="83"/>
    </row>
    <row r="2492" spans="27:30" ht="15" customHeight="1" x14ac:dyDescent="0.25">
      <c r="AA2492" s="82"/>
      <c r="AB2492" s="60"/>
      <c r="AC2492" s="97"/>
      <c r="AD2492" s="83"/>
    </row>
    <row r="2493" spans="27:30" ht="15" customHeight="1" x14ac:dyDescent="0.25">
      <c r="AA2493" s="82"/>
      <c r="AB2493" s="60"/>
      <c r="AC2493" s="97"/>
      <c r="AD2493" s="83"/>
    </row>
    <row r="2494" spans="27:30" ht="15" customHeight="1" x14ac:dyDescent="0.25">
      <c r="AA2494" s="82"/>
      <c r="AB2494" s="60"/>
      <c r="AC2494" s="97"/>
      <c r="AD2494" s="83"/>
    </row>
    <row r="2495" spans="27:30" ht="15" customHeight="1" x14ac:dyDescent="0.25">
      <c r="AA2495" s="82"/>
      <c r="AB2495" s="60"/>
      <c r="AC2495" s="97"/>
      <c r="AD2495" s="83"/>
    </row>
    <row r="2496" spans="27:30" ht="15" customHeight="1" x14ac:dyDescent="0.25">
      <c r="AA2496" s="82"/>
      <c r="AB2496" s="60"/>
      <c r="AC2496" s="97"/>
      <c r="AD2496" s="83"/>
    </row>
    <row r="2497" spans="27:30" ht="15" customHeight="1" x14ac:dyDescent="0.25">
      <c r="AA2497" s="82"/>
      <c r="AB2497" s="60"/>
      <c r="AC2497" s="97"/>
      <c r="AD2497" s="83"/>
    </row>
    <row r="2498" spans="27:30" ht="15" customHeight="1" x14ac:dyDescent="0.25">
      <c r="AA2498" s="82"/>
      <c r="AB2498" s="60"/>
      <c r="AC2498" s="97"/>
      <c r="AD2498" s="83"/>
    </row>
    <row r="2499" spans="27:30" ht="15" customHeight="1" x14ac:dyDescent="0.25">
      <c r="AA2499" s="82"/>
      <c r="AB2499" s="60"/>
      <c r="AC2499" s="97"/>
      <c r="AD2499" s="83"/>
    </row>
    <row r="2500" spans="27:30" ht="15" customHeight="1" x14ac:dyDescent="0.25">
      <c r="AA2500" s="82"/>
      <c r="AB2500" s="60"/>
      <c r="AC2500" s="97"/>
      <c r="AD2500" s="83"/>
    </row>
    <row r="2501" spans="27:30" ht="15" customHeight="1" x14ac:dyDescent="0.25">
      <c r="AA2501" s="82"/>
      <c r="AB2501" s="60"/>
      <c r="AC2501" s="97"/>
      <c r="AD2501" s="83"/>
    </row>
    <row r="2502" spans="27:30" ht="15" customHeight="1" x14ac:dyDescent="0.25">
      <c r="AA2502" s="82"/>
      <c r="AB2502" s="60"/>
      <c r="AC2502" s="97"/>
      <c r="AD2502" s="83"/>
    </row>
    <row r="2503" spans="27:30" ht="15" customHeight="1" x14ac:dyDescent="0.25">
      <c r="AA2503" s="82"/>
      <c r="AB2503" s="60"/>
      <c r="AC2503" s="97"/>
      <c r="AD2503" s="83"/>
    </row>
    <row r="2504" spans="27:30" ht="15" customHeight="1" x14ac:dyDescent="0.25">
      <c r="AA2504" s="82"/>
      <c r="AB2504" s="60"/>
      <c r="AC2504" s="97"/>
      <c r="AD2504" s="83"/>
    </row>
    <row r="2505" spans="27:30" ht="15" customHeight="1" x14ac:dyDescent="0.25">
      <c r="AA2505" s="82"/>
      <c r="AB2505" s="60"/>
      <c r="AC2505" s="97"/>
      <c r="AD2505" s="83"/>
    </row>
    <row r="2506" spans="27:30" ht="15" customHeight="1" x14ac:dyDescent="0.25">
      <c r="AA2506" s="82"/>
      <c r="AB2506" s="60"/>
      <c r="AC2506" s="97"/>
      <c r="AD2506" s="83"/>
    </row>
    <row r="2507" spans="27:30" ht="15" customHeight="1" x14ac:dyDescent="0.25">
      <c r="AA2507" s="82"/>
      <c r="AB2507" s="60"/>
      <c r="AC2507" s="97"/>
      <c r="AD2507" s="83"/>
    </row>
    <row r="2508" spans="27:30" ht="15" customHeight="1" x14ac:dyDescent="0.25">
      <c r="AA2508" s="82"/>
      <c r="AB2508" s="60"/>
      <c r="AC2508" s="97"/>
      <c r="AD2508" s="83"/>
    </row>
    <row r="2509" spans="27:30" ht="15" customHeight="1" x14ac:dyDescent="0.25">
      <c r="AA2509" s="82"/>
      <c r="AB2509" s="60"/>
      <c r="AC2509" s="97"/>
      <c r="AD2509" s="83"/>
    </row>
    <row r="2510" spans="27:30" ht="15" customHeight="1" x14ac:dyDescent="0.25">
      <c r="AA2510" s="82"/>
      <c r="AB2510" s="60"/>
      <c r="AC2510" s="97"/>
      <c r="AD2510" s="83"/>
    </row>
    <row r="2511" spans="27:30" ht="15" customHeight="1" x14ac:dyDescent="0.25">
      <c r="AA2511" s="82"/>
      <c r="AB2511" s="60"/>
      <c r="AC2511" s="97"/>
      <c r="AD2511" s="83"/>
    </row>
    <row r="2512" spans="27:30" ht="15" customHeight="1" x14ac:dyDescent="0.25">
      <c r="AA2512" s="82"/>
      <c r="AB2512" s="60"/>
      <c r="AC2512" s="97"/>
      <c r="AD2512" s="83"/>
    </row>
    <row r="2513" spans="27:30" ht="15" customHeight="1" x14ac:dyDescent="0.25">
      <c r="AA2513" s="82"/>
      <c r="AB2513" s="60"/>
      <c r="AC2513" s="97"/>
      <c r="AD2513" s="83"/>
    </row>
    <row r="2514" spans="27:30" ht="15" customHeight="1" x14ac:dyDescent="0.25">
      <c r="AA2514" s="82"/>
      <c r="AB2514" s="60"/>
      <c r="AC2514" s="97"/>
      <c r="AD2514" s="83"/>
    </row>
    <row r="2515" spans="27:30" ht="15" customHeight="1" x14ac:dyDescent="0.25">
      <c r="AA2515" s="82"/>
      <c r="AB2515" s="60"/>
      <c r="AC2515" s="97"/>
      <c r="AD2515" s="83"/>
    </row>
    <row r="2516" spans="27:30" ht="15" customHeight="1" x14ac:dyDescent="0.25">
      <c r="AA2516" s="82"/>
      <c r="AB2516" s="60"/>
      <c r="AC2516" s="97"/>
      <c r="AD2516" s="83"/>
    </row>
    <row r="2517" spans="27:30" ht="15" customHeight="1" x14ac:dyDescent="0.25">
      <c r="AA2517" s="82"/>
      <c r="AB2517" s="60"/>
      <c r="AC2517" s="97"/>
      <c r="AD2517" s="83"/>
    </row>
    <row r="2518" spans="27:30" ht="15" customHeight="1" x14ac:dyDescent="0.25">
      <c r="AA2518" s="82"/>
      <c r="AB2518" s="60"/>
      <c r="AC2518" s="97"/>
      <c r="AD2518" s="83"/>
    </row>
    <row r="2519" spans="27:30" ht="15" customHeight="1" x14ac:dyDescent="0.25">
      <c r="AA2519" s="82"/>
      <c r="AB2519" s="60"/>
      <c r="AC2519" s="97"/>
      <c r="AD2519" s="83"/>
    </row>
    <row r="2520" spans="27:30" ht="15" customHeight="1" x14ac:dyDescent="0.25">
      <c r="AA2520" s="82"/>
      <c r="AB2520" s="60"/>
      <c r="AC2520" s="97"/>
      <c r="AD2520" s="83"/>
    </row>
    <row r="2521" spans="27:30" ht="15" customHeight="1" x14ac:dyDescent="0.25">
      <c r="AA2521" s="82"/>
      <c r="AB2521" s="60"/>
      <c r="AC2521" s="97"/>
      <c r="AD2521" s="83"/>
    </row>
    <row r="2522" spans="27:30" ht="15" customHeight="1" x14ac:dyDescent="0.25">
      <c r="AA2522" s="82"/>
      <c r="AB2522" s="60"/>
      <c r="AC2522" s="97"/>
      <c r="AD2522" s="83"/>
    </row>
    <row r="2523" spans="27:30" ht="15" customHeight="1" x14ac:dyDescent="0.25">
      <c r="AA2523" s="82"/>
      <c r="AB2523" s="60"/>
      <c r="AC2523" s="97"/>
      <c r="AD2523" s="83"/>
    </row>
    <row r="2524" spans="27:30" ht="15" customHeight="1" x14ac:dyDescent="0.25">
      <c r="AA2524" s="82"/>
      <c r="AB2524" s="60"/>
      <c r="AC2524" s="97"/>
      <c r="AD2524" s="83"/>
    </row>
    <row r="2525" spans="27:30" ht="15" customHeight="1" x14ac:dyDescent="0.25">
      <c r="AA2525" s="82"/>
      <c r="AB2525" s="60"/>
      <c r="AC2525" s="97"/>
      <c r="AD2525" s="83"/>
    </row>
    <row r="2526" spans="27:30" ht="15" customHeight="1" x14ac:dyDescent="0.25">
      <c r="AA2526" s="82"/>
      <c r="AB2526" s="60"/>
      <c r="AC2526" s="97"/>
      <c r="AD2526" s="83"/>
    </row>
    <row r="2527" spans="27:30" ht="15" customHeight="1" x14ac:dyDescent="0.25">
      <c r="AA2527" s="82"/>
      <c r="AB2527" s="60"/>
      <c r="AC2527" s="97"/>
      <c r="AD2527" s="83"/>
    </row>
    <row r="2528" spans="27:30" ht="15" customHeight="1" x14ac:dyDescent="0.25">
      <c r="AA2528" s="82"/>
      <c r="AB2528" s="60"/>
      <c r="AC2528" s="97"/>
      <c r="AD2528" s="83"/>
    </row>
    <row r="2529" spans="27:30" ht="15" customHeight="1" x14ac:dyDescent="0.25">
      <c r="AA2529" s="82"/>
      <c r="AB2529" s="60"/>
      <c r="AC2529" s="97"/>
      <c r="AD2529" s="83"/>
    </row>
    <row r="2530" spans="27:30" ht="15" customHeight="1" x14ac:dyDescent="0.25">
      <c r="AA2530" s="82"/>
      <c r="AB2530" s="60"/>
      <c r="AC2530" s="97"/>
      <c r="AD2530" s="83"/>
    </row>
    <row r="2531" spans="27:30" ht="15" customHeight="1" x14ac:dyDescent="0.25">
      <c r="AA2531" s="82"/>
      <c r="AB2531" s="60"/>
      <c r="AC2531" s="97"/>
      <c r="AD2531" s="83"/>
    </row>
    <row r="2532" spans="27:30" ht="15" customHeight="1" x14ac:dyDescent="0.25">
      <c r="AA2532" s="82"/>
      <c r="AB2532" s="60"/>
      <c r="AC2532" s="97"/>
      <c r="AD2532" s="83"/>
    </row>
    <row r="2533" spans="27:30" ht="15" customHeight="1" x14ac:dyDescent="0.25">
      <c r="AA2533" s="82"/>
      <c r="AB2533" s="60"/>
      <c r="AC2533" s="97"/>
      <c r="AD2533" s="83"/>
    </row>
    <row r="2534" spans="27:30" ht="15" customHeight="1" x14ac:dyDescent="0.25">
      <c r="AA2534" s="82"/>
      <c r="AB2534" s="60"/>
      <c r="AC2534" s="97"/>
      <c r="AD2534" s="83"/>
    </row>
    <row r="2535" spans="27:30" ht="15" customHeight="1" x14ac:dyDescent="0.25">
      <c r="AA2535" s="82"/>
      <c r="AB2535" s="60"/>
      <c r="AC2535" s="97"/>
      <c r="AD2535" s="83"/>
    </row>
    <row r="2536" spans="27:30" ht="15" customHeight="1" x14ac:dyDescent="0.25">
      <c r="AA2536" s="82"/>
      <c r="AB2536" s="60"/>
      <c r="AC2536" s="97"/>
      <c r="AD2536" s="83"/>
    </row>
    <row r="2537" spans="27:30" ht="15" customHeight="1" x14ac:dyDescent="0.25">
      <c r="AA2537" s="82"/>
      <c r="AB2537" s="60"/>
      <c r="AC2537" s="97"/>
      <c r="AD2537" s="83"/>
    </row>
    <row r="2538" spans="27:30" ht="15" customHeight="1" x14ac:dyDescent="0.25">
      <c r="AA2538" s="82"/>
      <c r="AB2538" s="60"/>
      <c r="AC2538" s="97"/>
      <c r="AD2538" s="83"/>
    </row>
    <row r="2539" spans="27:30" ht="15" customHeight="1" x14ac:dyDescent="0.25">
      <c r="AA2539" s="82"/>
      <c r="AB2539" s="60"/>
      <c r="AC2539" s="97"/>
      <c r="AD2539" s="83"/>
    </row>
    <row r="2540" spans="27:30" ht="15" customHeight="1" x14ac:dyDescent="0.25">
      <c r="AA2540" s="82"/>
      <c r="AB2540" s="60"/>
      <c r="AC2540" s="97"/>
      <c r="AD2540" s="83"/>
    </row>
    <row r="2541" spans="27:30" ht="15" customHeight="1" x14ac:dyDescent="0.25">
      <c r="AA2541" s="82"/>
      <c r="AB2541" s="60"/>
      <c r="AC2541" s="97"/>
      <c r="AD2541" s="83"/>
    </row>
    <row r="2542" spans="27:30" ht="15" customHeight="1" x14ac:dyDescent="0.25">
      <c r="AA2542" s="82"/>
      <c r="AB2542" s="60"/>
      <c r="AC2542" s="97"/>
      <c r="AD2542" s="83"/>
    </row>
    <row r="2543" spans="27:30" ht="15" customHeight="1" x14ac:dyDescent="0.25">
      <c r="AA2543" s="82"/>
      <c r="AB2543" s="60"/>
      <c r="AC2543" s="97"/>
      <c r="AD2543" s="83"/>
    </row>
    <row r="2544" spans="27:30" ht="15" customHeight="1" x14ac:dyDescent="0.25">
      <c r="AA2544" s="82"/>
      <c r="AB2544" s="60"/>
      <c r="AC2544" s="97"/>
      <c r="AD2544" s="83"/>
    </row>
    <row r="2545" spans="27:30" ht="15" customHeight="1" x14ac:dyDescent="0.25">
      <c r="AA2545" s="82"/>
      <c r="AB2545" s="60"/>
      <c r="AC2545" s="97"/>
      <c r="AD2545" s="83"/>
    </row>
    <row r="2546" spans="27:30" ht="15" customHeight="1" x14ac:dyDescent="0.25">
      <c r="AA2546" s="82"/>
      <c r="AB2546" s="60"/>
      <c r="AC2546" s="97"/>
      <c r="AD2546" s="83"/>
    </row>
    <row r="2547" spans="27:30" ht="15" customHeight="1" x14ac:dyDescent="0.25">
      <c r="AA2547" s="82"/>
      <c r="AB2547" s="60"/>
      <c r="AC2547" s="97"/>
      <c r="AD2547" s="83"/>
    </row>
    <row r="2548" spans="27:30" ht="15" customHeight="1" x14ac:dyDescent="0.25">
      <c r="AA2548" s="82"/>
      <c r="AB2548" s="60"/>
      <c r="AC2548" s="97"/>
      <c r="AD2548" s="83"/>
    </row>
    <row r="2549" spans="27:30" ht="15" customHeight="1" x14ac:dyDescent="0.25">
      <c r="AA2549" s="82"/>
      <c r="AB2549" s="60"/>
      <c r="AC2549" s="97"/>
      <c r="AD2549" s="83"/>
    </row>
    <row r="2550" spans="27:30" ht="15" customHeight="1" x14ac:dyDescent="0.25">
      <c r="AA2550" s="82"/>
      <c r="AB2550" s="60"/>
      <c r="AC2550" s="97"/>
      <c r="AD2550" s="83"/>
    </row>
    <row r="2551" spans="27:30" ht="15" customHeight="1" x14ac:dyDescent="0.25">
      <c r="AA2551" s="82"/>
      <c r="AB2551" s="60"/>
      <c r="AC2551" s="97"/>
      <c r="AD2551" s="83"/>
    </row>
    <row r="2552" spans="27:30" ht="15" customHeight="1" x14ac:dyDescent="0.25">
      <c r="AA2552" s="82"/>
      <c r="AB2552" s="60"/>
      <c r="AC2552" s="97"/>
      <c r="AD2552" s="83"/>
    </row>
    <row r="2553" spans="27:30" ht="15" customHeight="1" x14ac:dyDescent="0.25">
      <c r="AA2553" s="82"/>
      <c r="AB2553" s="60"/>
      <c r="AC2553" s="97"/>
      <c r="AD2553" s="83"/>
    </row>
    <row r="2554" spans="27:30" ht="15" customHeight="1" x14ac:dyDescent="0.25">
      <c r="AA2554" s="82"/>
      <c r="AB2554" s="60"/>
      <c r="AC2554" s="97"/>
      <c r="AD2554" s="83"/>
    </row>
    <row r="2555" spans="27:30" ht="15" customHeight="1" x14ac:dyDescent="0.25">
      <c r="AA2555" s="82"/>
      <c r="AB2555" s="60"/>
      <c r="AC2555" s="97"/>
      <c r="AD2555" s="83"/>
    </row>
    <row r="2556" spans="27:30" ht="15" customHeight="1" x14ac:dyDescent="0.25">
      <c r="AA2556" s="82"/>
      <c r="AB2556" s="60"/>
      <c r="AC2556" s="97"/>
      <c r="AD2556" s="83"/>
    </row>
    <row r="2557" spans="27:30" ht="15" customHeight="1" x14ac:dyDescent="0.25">
      <c r="AA2557" s="82"/>
      <c r="AB2557" s="60"/>
      <c r="AC2557" s="97"/>
      <c r="AD2557" s="83"/>
    </row>
    <row r="2558" spans="27:30" ht="15" customHeight="1" x14ac:dyDescent="0.25">
      <c r="AA2558" s="82"/>
      <c r="AB2558" s="60"/>
      <c r="AC2558" s="97"/>
      <c r="AD2558" s="83"/>
    </row>
    <row r="2559" spans="27:30" ht="15" customHeight="1" x14ac:dyDescent="0.25">
      <c r="AA2559" s="82"/>
      <c r="AB2559" s="60"/>
      <c r="AC2559" s="97"/>
      <c r="AD2559" s="83"/>
    </row>
    <row r="2560" spans="27:30" ht="15" customHeight="1" x14ac:dyDescent="0.25">
      <c r="AA2560" s="82"/>
      <c r="AB2560" s="60"/>
      <c r="AC2560" s="97"/>
      <c r="AD2560" s="83"/>
    </row>
    <row r="2561" spans="27:30" ht="15" customHeight="1" x14ac:dyDescent="0.25">
      <c r="AA2561" s="82"/>
      <c r="AB2561" s="60"/>
      <c r="AC2561" s="97"/>
      <c r="AD2561" s="83"/>
    </row>
    <row r="2562" spans="27:30" ht="15" customHeight="1" x14ac:dyDescent="0.25">
      <c r="AA2562" s="82"/>
      <c r="AB2562" s="60"/>
      <c r="AC2562" s="97"/>
      <c r="AD2562" s="83"/>
    </row>
    <row r="2563" spans="27:30" ht="15" customHeight="1" x14ac:dyDescent="0.25">
      <c r="AA2563" s="82"/>
      <c r="AB2563" s="60"/>
      <c r="AC2563" s="97"/>
      <c r="AD2563" s="83"/>
    </row>
    <row r="2564" spans="27:30" ht="15" customHeight="1" x14ac:dyDescent="0.25">
      <c r="AA2564" s="82"/>
      <c r="AB2564" s="60"/>
      <c r="AC2564" s="97"/>
      <c r="AD2564" s="83"/>
    </row>
    <row r="2565" spans="27:30" ht="15" customHeight="1" x14ac:dyDescent="0.25">
      <c r="AA2565" s="82"/>
      <c r="AB2565" s="60"/>
      <c r="AC2565" s="97"/>
      <c r="AD2565" s="83"/>
    </row>
    <row r="2566" spans="27:30" ht="15" customHeight="1" x14ac:dyDescent="0.25">
      <c r="AA2566" s="82"/>
      <c r="AB2566" s="60"/>
      <c r="AC2566" s="97"/>
      <c r="AD2566" s="83"/>
    </row>
    <row r="2567" spans="27:30" ht="15" customHeight="1" x14ac:dyDescent="0.25">
      <c r="AA2567" s="82"/>
      <c r="AB2567" s="60"/>
      <c r="AC2567" s="97"/>
      <c r="AD2567" s="83"/>
    </row>
    <row r="2568" spans="27:30" ht="15" customHeight="1" x14ac:dyDescent="0.25">
      <c r="AA2568" s="82"/>
      <c r="AB2568" s="60"/>
      <c r="AC2568" s="97"/>
      <c r="AD2568" s="83"/>
    </row>
    <row r="2569" spans="27:30" ht="15" customHeight="1" x14ac:dyDescent="0.25">
      <c r="AA2569" s="82"/>
      <c r="AB2569" s="60"/>
      <c r="AC2569" s="97"/>
      <c r="AD2569" s="83"/>
    </row>
    <row r="2570" spans="27:30" ht="15" customHeight="1" x14ac:dyDescent="0.25">
      <c r="AA2570" s="82"/>
      <c r="AB2570" s="60"/>
      <c r="AC2570" s="97"/>
      <c r="AD2570" s="83"/>
    </row>
    <row r="2571" spans="27:30" ht="15" customHeight="1" x14ac:dyDescent="0.25">
      <c r="AA2571" s="82"/>
      <c r="AB2571" s="60"/>
      <c r="AC2571" s="97"/>
      <c r="AD2571" s="83"/>
    </row>
    <row r="2572" spans="27:30" ht="15" customHeight="1" x14ac:dyDescent="0.25">
      <c r="AA2572" s="82"/>
      <c r="AB2572" s="60"/>
      <c r="AC2572" s="97"/>
      <c r="AD2572" s="83"/>
    </row>
    <row r="2573" spans="27:30" ht="15" customHeight="1" x14ac:dyDescent="0.25">
      <c r="AA2573" s="82"/>
      <c r="AB2573" s="60"/>
      <c r="AC2573" s="97"/>
      <c r="AD2573" s="83"/>
    </row>
    <row r="2574" spans="27:30" ht="15" customHeight="1" x14ac:dyDescent="0.25">
      <c r="AA2574" s="82"/>
      <c r="AB2574" s="60"/>
      <c r="AC2574" s="97"/>
      <c r="AD2574" s="83"/>
    </row>
    <row r="2575" spans="27:30" ht="15" customHeight="1" x14ac:dyDescent="0.25">
      <c r="AA2575" s="82"/>
      <c r="AB2575" s="60"/>
      <c r="AC2575" s="97"/>
      <c r="AD2575" s="83"/>
    </row>
    <row r="2576" spans="27:30" ht="15" customHeight="1" x14ac:dyDescent="0.25">
      <c r="AA2576" s="82"/>
      <c r="AB2576" s="60"/>
      <c r="AC2576" s="97"/>
      <c r="AD2576" s="83"/>
    </row>
    <row r="2577" spans="27:30" ht="15" customHeight="1" x14ac:dyDescent="0.25">
      <c r="AA2577" s="82"/>
      <c r="AB2577" s="60"/>
      <c r="AC2577" s="97"/>
      <c r="AD2577" s="83"/>
    </row>
    <row r="2578" spans="27:30" ht="15" customHeight="1" x14ac:dyDescent="0.25">
      <c r="AA2578" s="82"/>
      <c r="AB2578" s="60"/>
      <c r="AC2578" s="97"/>
      <c r="AD2578" s="83"/>
    </row>
    <row r="2579" spans="27:30" ht="15" customHeight="1" x14ac:dyDescent="0.25">
      <c r="AA2579" s="82"/>
      <c r="AB2579" s="60"/>
      <c r="AC2579" s="97"/>
      <c r="AD2579" s="83"/>
    </row>
    <row r="2580" spans="27:30" ht="15" customHeight="1" x14ac:dyDescent="0.25">
      <c r="AA2580" s="82"/>
      <c r="AB2580" s="60"/>
      <c r="AC2580" s="97"/>
      <c r="AD2580" s="83"/>
    </row>
    <row r="2581" spans="27:30" ht="15" customHeight="1" x14ac:dyDescent="0.25">
      <c r="AA2581" s="82"/>
      <c r="AB2581" s="60"/>
      <c r="AC2581" s="97"/>
      <c r="AD2581" s="83"/>
    </row>
    <row r="2582" spans="27:30" ht="15" customHeight="1" x14ac:dyDescent="0.25">
      <c r="AA2582" s="82"/>
      <c r="AB2582" s="60"/>
      <c r="AC2582" s="97"/>
      <c r="AD2582" s="83"/>
    </row>
    <row r="2583" spans="27:30" ht="15" customHeight="1" x14ac:dyDescent="0.25">
      <c r="AA2583" s="82"/>
      <c r="AB2583" s="60"/>
      <c r="AC2583" s="97"/>
      <c r="AD2583" s="83"/>
    </row>
    <row r="2584" spans="27:30" ht="15" customHeight="1" x14ac:dyDescent="0.25">
      <c r="AA2584" s="82"/>
      <c r="AB2584" s="60"/>
      <c r="AC2584" s="97"/>
      <c r="AD2584" s="83"/>
    </row>
    <row r="2585" spans="27:30" ht="15" customHeight="1" x14ac:dyDescent="0.25">
      <c r="AA2585" s="82"/>
      <c r="AB2585" s="60"/>
      <c r="AC2585" s="97"/>
      <c r="AD2585" s="83"/>
    </row>
    <row r="2586" spans="27:30" ht="15" customHeight="1" x14ac:dyDescent="0.25">
      <c r="AA2586" s="82"/>
      <c r="AB2586" s="60"/>
      <c r="AC2586" s="97"/>
      <c r="AD2586" s="83"/>
    </row>
    <row r="2587" spans="27:30" ht="15" customHeight="1" x14ac:dyDescent="0.25">
      <c r="AA2587" s="82"/>
      <c r="AB2587" s="60"/>
      <c r="AC2587" s="97"/>
      <c r="AD2587" s="83"/>
    </row>
    <row r="2588" spans="27:30" ht="15" customHeight="1" x14ac:dyDescent="0.25">
      <c r="AA2588" s="82"/>
      <c r="AB2588" s="60"/>
      <c r="AC2588" s="97"/>
      <c r="AD2588" s="83"/>
    </row>
    <row r="2589" spans="27:30" ht="15" customHeight="1" x14ac:dyDescent="0.25">
      <c r="AA2589" s="82"/>
      <c r="AB2589" s="60"/>
      <c r="AC2589" s="97"/>
      <c r="AD2589" s="83"/>
    </row>
    <row r="2590" spans="27:30" ht="15" customHeight="1" x14ac:dyDescent="0.25">
      <c r="AA2590" s="82"/>
      <c r="AB2590" s="60"/>
      <c r="AC2590" s="97"/>
      <c r="AD2590" s="83"/>
    </row>
    <row r="2591" spans="27:30" ht="15" customHeight="1" x14ac:dyDescent="0.25">
      <c r="AA2591" s="82"/>
      <c r="AB2591" s="60"/>
      <c r="AC2591" s="97"/>
      <c r="AD2591" s="83"/>
    </row>
    <row r="2592" spans="27:30" ht="15" customHeight="1" x14ac:dyDescent="0.25">
      <c r="AA2592" s="82"/>
      <c r="AB2592" s="60"/>
      <c r="AC2592" s="97"/>
      <c r="AD2592" s="83"/>
    </row>
    <row r="2593" spans="27:30" ht="15" customHeight="1" x14ac:dyDescent="0.25">
      <c r="AA2593" s="82"/>
      <c r="AB2593" s="60"/>
      <c r="AC2593" s="97"/>
      <c r="AD2593" s="83"/>
    </row>
    <row r="2594" spans="27:30" ht="15" customHeight="1" x14ac:dyDescent="0.25">
      <c r="AA2594" s="82"/>
      <c r="AB2594" s="60"/>
      <c r="AC2594" s="97"/>
      <c r="AD2594" s="83"/>
    </row>
    <row r="2595" spans="27:30" ht="15" customHeight="1" x14ac:dyDescent="0.25">
      <c r="AA2595" s="82"/>
      <c r="AB2595" s="60"/>
      <c r="AC2595" s="97"/>
      <c r="AD2595" s="83"/>
    </row>
    <row r="2596" spans="27:30" ht="15" customHeight="1" x14ac:dyDescent="0.25">
      <c r="AA2596" s="82"/>
      <c r="AB2596" s="60"/>
      <c r="AC2596" s="97"/>
      <c r="AD2596" s="83"/>
    </row>
    <row r="2597" spans="27:30" ht="15" customHeight="1" x14ac:dyDescent="0.25">
      <c r="AA2597" s="82"/>
      <c r="AB2597" s="60"/>
      <c r="AC2597" s="97"/>
      <c r="AD2597" s="83"/>
    </row>
    <row r="2598" spans="27:30" ht="15" customHeight="1" x14ac:dyDescent="0.25">
      <c r="AA2598" s="82"/>
      <c r="AB2598" s="60"/>
      <c r="AC2598" s="97"/>
      <c r="AD2598" s="83"/>
    </row>
    <row r="2599" spans="27:30" ht="15" customHeight="1" x14ac:dyDescent="0.25">
      <c r="AA2599" s="82"/>
      <c r="AB2599" s="60"/>
      <c r="AC2599" s="97"/>
      <c r="AD2599" s="83"/>
    </row>
    <row r="2600" spans="27:30" ht="15" customHeight="1" x14ac:dyDescent="0.25">
      <c r="AA2600" s="82"/>
      <c r="AB2600" s="60"/>
      <c r="AC2600" s="97"/>
      <c r="AD2600" s="83"/>
    </row>
    <row r="2601" spans="27:30" ht="15" customHeight="1" x14ac:dyDescent="0.25">
      <c r="AA2601" s="82"/>
      <c r="AB2601" s="60"/>
      <c r="AC2601" s="97"/>
      <c r="AD2601" s="83"/>
    </row>
    <row r="2602" spans="27:30" ht="15" customHeight="1" x14ac:dyDescent="0.25">
      <c r="AA2602" s="82"/>
      <c r="AB2602" s="60"/>
      <c r="AC2602" s="97"/>
      <c r="AD2602" s="83"/>
    </row>
    <row r="2603" spans="27:30" ht="15" customHeight="1" x14ac:dyDescent="0.25">
      <c r="AA2603" s="82"/>
      <c r="AB2603" s="60"/>
      <c r="AC2603" s="97"/>
      <c r="AD2603" s="83"/>
    </row>
    <row r="2604" spans="27:30" ht="15" customHeight="1" x14ac:dyDescent="0.25">
      <c r="AA2604" s="82"/>
      <c r="AB2604" s="60"/>
      <c r="AC2604" s="97"/>
      <c r="AD2604" s="83"/>
    </row>
    <row r="2605" spans="27:30" ht="15" customHeight="1" x14ac:dyDescent="0.25">
      <c r="AA2605" s="82"/>
      <c r="AB2605" s="60"/>
      <c r="AC2605" s="97"/>
      <c r="AD2605" s="83"/>
    </row>
    <row r="2606" spans="27:30" ht="15" customHeight="1" x14ac:dyDescent="0.25">
      <c r="AA2606" s="82"/>
      <c r="AB2606" s="60"/>
      <c r="AC2606" s="97"/>
      <c r="AD2606" s="83"/>
    </row>
    <row r="2607" spans="27:30" ht="15" customHeight="1" x14ac:dyDescent="0.25">
      <c r="AA2607" s="82"/>
      <c r="AB2607" s="60"/>
      <c r="AC2607" s="97"/>
      <c r="AD2607" s="83"/>
    </row>
    <row r="2608" spans="27:30" ht="15" customHeight="1" x14ac:dyDescent="0.25">
      <c r="AA2608" s="82"/>
      <c r="AB2608" s="60"/>
      <c r="AC2608" s="97"/>
      <c r="AD2608" s="83"/>
    </row>
    <row r="2609" spans="27:30" ht="15" customHeight="1" x14ac:dyDescent="0.25">
      <c r="AA2609" s="82"/>
      <c r="AB2609" s="60"/>
      <c r="AC2609" s="97"/>
      <c r="AD2609" s="83"/>
    </row>
    <row r="2610" spans="27:30" ht="15" customHeight="1" x14ac:dyDescent="0.25">
      <c r="AA2610" s="82"/>
      <c r="AB2610" s="60"/>
      <c r="AC2610" s="97"/>
      <c r="AD2610" s="83"/>
    </row>
    <row r="2611" spans="27:30" ht="15" customHeight="1" x14ac:dyDescent="0.25">
      <c r="AA2611" s="82"/>
      <c r="AB2611" s="60"/>
      <c r="AC2611" s="97"/>
      <c r="AD2611" s="83"/>
    </row>
    <row r="2612" spans="27:30" ht="15" customHeight="1" x14ac:dyDescent="0.25">
      <c r="AA2612" s="82"/>
      <c r="AB2612" s="60"/>
      <c r="AC2612" s="97"/>
      <c r="AD2612" s="83"/>
    </row>
    <row r="2613" spans="27:30" ht="15" customHeight="1" x14ac:dyDescent="0.25">
      <c r="AA2613" s="82"/>
      <c r="AB2613" s="60"/>
      <c r="AC2613" s="97"/>
      <c r="AD2613" s="83"/>
    </row>
    <row r="2614" spans="27:30" ht="15" customHeight="1" x14ac:dyDescent="0.25">
      <c r="AA2614" s="82"/>
      <c r="AB2614" s="60"/>
      <c r="AC2614" s="97"/>
      <c r="AD2614" s="83"/>
    </row>
    <row r="2615" spans="27:30" ht="15" customHeight="1" x14ac:dyDescent="0.25">
      <c r="AA2615" s="82"/>
      <c r="AB2615" s="60"/>
      <c r="AC2615" s="97"/>
      <c r="AD2615" s="83"/>
    </row>
    <row r="2616" spans="27:30" ht="15" customHeight="1" x14ac:dyDescent="0.25">
      <c r="AA2616" s="82"/>
      <c r="AB2616" s="60"/>
      <c r="AC2616" s="97"/>
      <c r="AD2616" s="83"/>
    </row>
    <row r="2617" spans="27:30" ht="15" customHeight="1" x14ac:dyDescent="0.25">
      <c r="AA2617" s="82"/>
      <c r="AB2617" s="60"/>
      <c r="AC2617" s="97"/>
      <c r="AD2617" s="83"/>
    </row>
    <row r="2618" spans="27:30" ht="15" customHeight="1" x14ac:dyDescent="0.25">
      <c r="AA2618" s="82"/>
      <c r="AB2618" s="60"/>
      <c r="AC2618" s="97"/>
      <c r="AD2618" s="83"/>
    </row>
    <row r="2619" spans="27:30" ht="15" customHeight="1" x14ac:dyDescent="0.25">
      <c r="AA2619" s="82"/>
      <c r="AB2619" s="60"/>
      <c r="AC2619" s="97"/>
      <c r="AD2619" s="83"/>
    </row>
    <row r="2620" spans="27:30" ht="15" customHeight="1" x14ac:dyDescent="0.25">
      <c r="AA2620" s="82"/>
      <c r="AB2620" s="60"/>
      <c r="AC2620" s="97"/>
      <c r="AD2620" s="83"/>
    </row>
    <row r="2621" spans="27:30" ht="15" customHeight="1" x14ac:dyDescent="0.25">
      <c r="AA2621" s="82"/>
      <c r="AB2621" s="60"/>
      <c r="AC2621" s="97"/>
      <c r="AD2621" s="83"/>
    </row>
    <row r="2622" spans="27:30" ht="15" customHeight="1" x14ac:dyDescent="0.25">
      <c r="AA2622" s="82"/>
      <c r="AB2622" s="60"/>
      <c r="AC2622" s="97"/>
      <c r="AD2622" s="83"/>
    </row>
    <row r="2623" spans="27:30" ht="15" customHeight="1" x14ac:dyDescent="0.25">
      <c r="AA2623" s="82"/>
      <c r="AB2623" s="60"/>
      <c r="AC2623" s="97"/>
      <c r="AD2623" s="83"/>
    </row>
    <row r="2624" spans="27:30" ht="15" customHeight="1" x14ac:dyDescent="0.25">
      <c r="AA2624" s="82"/>
      <c r="AB2624" s="60"/>
      <c r="AC2624" s="97"/>
      <c r="AD2624" s="83"/>
    </row>
    <row r="2625" spans="27:30" ht="15" customHeight="1" x14ac:dyDescent="0.25">
      <c r="AA2625" s="82"/>
      <c r="AB2625" s="60"/>
      <c r="AC2625" s="97"/>
      <c r="AD2625" s="83"/>
    </row>
    <row r="2626" spans="27:30" ht="15" customHeight="1" x14ac:dyDescent="0.25">
      <c r="AA2626" s="82"/>
      <c r="AB2626" s="60"/>
      <c r="AC2626" s="97"/>
      <c r="AD2626" s="83"/>
    </row>
    <row r="2627" spans="27:30" ht="15" customHeight="1" x14ac:dyDescent="0.25">
      <c r="AA2627" s="82"/>
      <c r="AB2627" s="60"/>
      <c r="AC2627" s="97"/>
      <c r="AD2627" s="83"/>
    </row>
    <row r="2628" spans="27:30" ht="15" customHeight="1" x14ac:dyDescent="0.25">
      <c r="AA2628" s="82"/>
      <c r="AB2628" s="60"/>
      <c r="AC2628" s="97"/>
      <c r="AD2628" s="83"/>
    </row>
    <row r="2629" spans="27:30" ht="15" customHeight="1" x14ac:dyDescent="0.25">
      <c r="AA2629" s="82"/>
      <c r="AB2629" s="60"/>
      <c r="AC2629" s="97"/>
      <c r="AD2629" s="83"/>
    </row>
    <row r="2630" spans="27:30" ht="15" customHeight="1" x14ac:dyDescent="0.25">
      <c r="AA2630" s="82"/>
      <c r="AB2630" s="60"/>
      <c r="AC2630" s="97"/>
      <c r="AD2630" s="83"/>
    </row>
    <row r="2631" spans="27:30" ht="15" customHeight="1" x14ac:dyDescent="0.25">
      <c r="AA2631" s="82"/>
      <c r="AB2631" s="60"/>
      <c r="AC2631" s="97"/>
      <c r="AD2631" s="83"/>
    </row>
    <row r="2632" spans="27:30" ht="15" customHeight="1" x14ac:dyDescent="0.25">
      <c r="AA2632" s="82"/>
      <c r="AB2632" s="60"/>
      <c r="AC2632" s="97"/>
      <c r="AD2632" s="83"/>
    </row>
    <row r="2633" spans="27:30" ht="15" customHeight="1" x14ac:dyDescent="0.25">
      <c r="AA2633" s="82"/>
      <c r="AB2633" s="60"/>
      <c r="AC2633" s="97"/>
      <c r="AD2633" s="83"/>
    </row>
    <row r="2634" spans="27:30" ht="15" customHeight="1" x14ac:dyDescent="0.25">
      <c r="AA2634" s="82"/>
      <c r="AB2634" s="60"/>
      <c r="AC2634" s="97"/>
      <c r="AD2634" s="83"/>
    </row>
    <row r="2635" spans="27:30" ht="15" customHeight="1" x14ac:dyDescent="0.25">
      <c r="AA2635" s="82"/>
      <c r="AB2635" s="60"/>
      <c r="AC2635" s="97"/>
      <c r="AD2635" s="83"/>
    </row>
    <row r="2636" spans="27:30" ht="15" customHeight="1" x14ac:dyDescent="0.25">
      <c r="AA2636" s="82"/>
      <c r="AB2636" s="60"/>
      <c r="AC2636" s="97"/>
      <c r="AD2636" s="83"/>
    </row>
    <row r="2637" spans="27:30" ht="15" customHeight="1" x14ac:dyDescent="0.25">
      <c r="AA2637" s="82"/>
      <c r="AB2637" s="60"/>
      <c r="AC2637" s="97"/>
      <c r="AD2637" s="83"/>
    </row>
    <row r="2638" spans="27:30" ht="15" customHeight="1" x14ac:dyDescent="0.25">
      <c r="AA2638" s="82"/>
      <c r="AB2638" s="60"/>
      <c r="AC2638" s="97"/>
      <c r="AD2638" s="83"/>
    </row>
    <row r="2639" spans="27:30" ht="15" customHeight="1" x14ac:dyDescent="0.25">
      <c r="AA2639" s="82"/>
      <c r="AB2639" s="60"/>
      <c r="AC2639" s="97"/>
      <c r="AD2639" s="83"/>
    </row>
    <row r="2640" spans="27:30" ht="15" customHeight="1" x14ac:dyDescent="0.25">
      <c r="AA2640" s="82"/>
      <c r="AB2640" s="60"/>
      <c r="AC2640" s="97"/>
      <c r="AD2640" s="83"/>
    </row>
    <row r="2641" spans="27:30" ht="15" customHeight="1" x14ac:dyDescent="0.25">
      <c r="AA2641" s="82"/>
      <c r="AB2641" s="60"/>
      <c r="AC2641" s="97"/>
      <c r="AD2641" s="83"/>
    </row>
    <row r="2642" spans="27:30" ht="15" customHeight="1" x14ac:dyDescent="0.25">
      <c r="AA2642" s="82"/>
      <c r="AB2642" s="60"/>
      <c r="AC2642" s="97"/>
      <c r="AD2642" s="83"/>
    </row>
    <row r="2643" spans="27:30" ht="15" customHeight="1" x14ac:dyDescent="0.25">
      <c r="AA2643" s="82"/>
      <c r="AB2643" s="60"/>
      <c r="AC2643" s="97"/>
      <c r="AD2643" s="83"/>
    </row>
    <row r="2644" spans="27:30" ht="15" customHeight="1" x14ac:dyDescent="0.25">
      <c r="AA2644" s="82"/>
      <c r="AB2644" s="60"/>
      <c r="AC2644" s="97"/>
      <c r="AD2644" s="83"/>
    </row>
    <row r="2645" spans="27:30" ht="15" customHeight="1" x14ac:dyDescent="0.25">
      <c r="AA2645" s="82"/>
      <c r="AB2645" s="60"/>
      <c r="AC2645" s="97"/>
      <c r="AD2645" s="83"/>
    </row>
    <row r="2646" spans="27:30" ht="15" customHeight="1" x14ac:dyDescent="0.25">
      <c r="AA2646" s="82"/>
      <c r="AB2646" s="60"/>
      <c r="AC2646" s="97"/>
      <c r="AD2646" s="83"/>
    </row>
    <row r="2647" spans="27:30" ht="15" customHeight="1" x14ac:dyDescent="0.25">
      <c r="AA2647" s="82"/>
      <c r="AB2647" s="60"/>
      <c r="AC2647" s="97"/>
      <c r="AD2647" s="83"/>
    </row>
    <row r="2648" spans="27:30" ht="15" customHeight="1" x14ac:dyDescent="0.25">
      <c r="AA2648" s="82"/>
      <c r="AB2648" s="60"/>
      <c r="AC2648" s="97"/>
      <c r="AD2648" s="83"/>
    </row>
    <row r="2649" spans="27:30" ht="15" customHeight="1" x14ac:dyDescent="0.25">
      <c r="AA2649" s="82"/>
      <c r="AB2649" s="60"/>
      <c r="AC2649" s="97"/>
      <c r="AD2649" s="83"/>
    </row>
    <row r="2650" spans="27:30" ht="15" customHeight="1" x14ac:dyDescent="0.25">
      <c r="AA2650" s="82"/>
      <c r="AB2650" s="60"/>
      <c r="AC2650" s="97"/>
      <c r="AD2650" s="83"/>
    </row>
    <row r="2651" spans="27:30" ht="15" customHeight="1" x14ac:dyDescent="0.25">
      <c r="AA2651" s="82"/>
      <c r="AB2651" s="60"/>
      <c r="AC2651" s="97"/>
      <c r="AD2651" s="83"/>
    </row>
    <row r="2652" spans="27:30" ht="15" customHeight="1" x14ac:dyDescent="0.25">
      <c r="AA2652" s="82"/>
      <c r="AB2652" s="60"/>
      <c r="AC2652" s="97"/>
      <c r="AD2652" s="83"/>
    </row>
    <row r="2653" spans="27:30" ht="15" customHeight="1" x14ac:dyDescent="0.25">
      <c r="AA2653" s="82"/>
      <c r="AB2653" s="60"/>
      <c r="AC2653" s="97"/>
      <c r="AD2653" s="83"/>
    </row>
    <row r="2654" spans="27:30" ht="15" customHeight="1" x14ac:dyDescent="0.25">
      <c r="AA2654" s="82"/>
      <c r="AB2654" s="60"/>
      <c r="AC2654" s="97"/>
      <c r="AD2654" s="83"/>
    </row>
    <row r="2655" spans="27:30" ht="15" customHeight="1" x14ac:dyDescent="0.25">
      <c r="AA2655" s="82"/>
      <c r="AB2655" s="60"/>
      <c r="AC2655" s="97"/>
      <c r="AD2655" s="83"/>
    </row>
    <row r="2656" spans="27:30" ht="15" customHeight="1" x14ac:dyDescent="0.25">
      <c r="AA2656" s="82"/>
      <c r="AB2656" s="60"/>
      <c r="AC2656" s="97"/>
      <c r="AD2656" s="83"/>
    </row>
    <row r="2657" spans="27:30" ht="15" customHeight="1" x14ac:dyDescent="0.25">
      <c r="AA2657" s="82"/>
      <c r="AB2657" s="60"/>
      <c r="AC2657" s="97"/>
      <c r="AD2657" s="83"/>
    </row>
    <row r="2658" spans="27:30" ht="15" customHeight="1" x14ac:dyDescent="0.25">
      <c r="AA2658" s="82"/>
      <c r="AB2658" s="60"/>
      <c r="AC2658" s="97"/>
      <c r="AD2658" s="83"/>
    </row>
    <row r="2659" spans="27:30" ht="15" customHeight="1" x14ac:dyDescent="0.25">
      <c r="AA2659" s="82"/>
      <c r="AB2659" s="60"/>
      <c r="AC2659" s="97"/>
      <c r="AD2659" s="83"/>
    </row>
    <row r="2660" spans="27:30" ht="15" customHeight="1" x14ac:dyDescent="0.25">
      <c r="AA2660" s="82"/>
      <c r="AB2660" s="60"/>
      <c r="AC2660" s="97"/>
      <c r="AD2660" s="83"/>
    </row>
    <row r="2661" spans="27:30" ht="15" customHeight="1" x14ac:dyDescent="0.25">
      <c r="AA2661" s="82"/>
      <c r="AB2661" s="60"/>
      <c r="AC2661" s="97"/>
      <c r="AD2661" s="83"/>
    </row>
    <row r="2662" spans="27:30" ht="15" customHeight="1" x14ac:dyDescent="0.25">
      <c r="AA2662" s="82"/>
      <c r="AB2662" s="60"/>
      <c r="AC2662" s="97"/>
      <c r="AD2662" s="83"/>
    </row>
    <row r="2663" spans="27:30" ht="15" customHeight="1" x14ac:dyDescent="0.25">
      <c r="AA2663" s="82"/>
      <c r="AB2663" s="60"/>
      <c r="AC2663" s="97"/>
      <c r="AD2663" s="83"/>
    </row>
    <row r="2664" spans="27:30" ht="15" customHeight="1" x14ac:dyDescent="0.25">
      <c r="AA2664" s="82"/>
      <c r="AB2664" s="60"/>
      <c r="AC2664" s="97"/>
      <c r="AD2664" s="83"/>
    </row>
    <row r="2665" spans="27:30" ht="15" customHeight="1" x14ac:dyDescent="0.25">
      <c r="AA2665" s="82"/>
      <c r="AB2665" s="60"/>
      <c r="AC2665" s="97"/>
      <c r="AD2665" s="83"/>
    </row>
    <row r="2666" spans="27:30" ht="15" customHeight="1" x14ac:dyDescent="0.25">
      <c r="AA2666" s="82"/>
      <c r="AB2666" s="60"/>
      <c r="AC2666" s="97"/>
      <c r="AD2666" s="83"/>
    </row>
    <row r="2667" spans="27:30" ht="15" customHeight="1" x14ac:dyDescent="0.25">
      <c r="AA2667" s="82"/>
      <c r="AB2667" s="60"/>
      <c r="AC2667" s="97"/>
      <c r="AD2667" s="83"/>
    </row>
    <row r="2668" spans="27:30" ht="15" customHeight="1" x14ac:dyDescent="0.25">
      <c r="AA2668" s="82"/>
      <c r="AB2668" s="60"/>
      <c r="AC2668" s="97"/>
      <c r="AD2668" s="83"/>
    </row>
    <row r="2669" spans="27:30" ht="15" customHeight="1" x14ac:dyDescent="0.25">
      <c r="AA2669" s="82"/>
      <c r="AB2669" s="60"/>
      <c r="AC2669" s="97"/>
      <c r="AD2669" s="83"/>
    </row>
    <row r="2670" spans="27:30" ht="15" customHeight="1" x14ac:dyDescent="0.25">
      <c r="AA2670" s="82"/>
      <c r="AB2670" s="60"/>
      <c r="AC2670" s="97"/>
      <c r="AD2670" s="83"/>
    </row>
    <row r="2671" spans="27:30" ht="15" customHeight="1" x14ac:dyDescent="0.25">
      <c r="AA2671" s="82"/>
      <c r="AB2671" s="60"/>
      <c r="AC2671" s="97"/>
      <c r="AD2671" s="83"/>
    </row>
    <row r="2672" spans="27:30" ht="15" customHeight="1" x14ac:dyDescent="0.25">
      <c r="AA2672" s="82"/>
      <c r="AB2672" s="60"/>
      <c r="AC2672" s="97"/>
      <c r="AD2672" s="83"/>
    </row>
    <row r="2673" spans="27:30" ht="15" customHeight="1" x14ac:dyDescent="0.25">
      <c r="AA2673" s="82"/>
      <c r="AB2673" s="60"/>
      <c r="AC2673" s="97"/>
      <c r="AD2673" s="83"/>
    </row>
    <row r="2674" spans="27:30" ht="15" customHeight="1" x14ac:dyDescent="0.25">
      <c r="AA2674" s="82"/>
      <c r="AB2674" s="60"/>
      <c r="AC2674" s="97"/>
      <c r="AD2674" s="83"/>
    </row>
    <row r="2675" spans="27:30" ht="15" customHeight="1" x14ac:dyDescent="0.25">
      <c r="AA2675" s="82"/>
      <c r="AB2675" s="60"/>
      <c r="AC2675" s="97"/>
      <c r="AD2675" s="83"/>
    </row>
    <row r="2676" spans="27:30" ht="15" customHeight="1" x14ac:dyDescent="0.25">
      <c r="AA2676" s="82"/>
      <c r="AB2676" s="60"/>
      <c r="AC2676" s="97"/>
      <c r="AD2676" s="83"/>
    </row>
    <row r="2677" spans="27:30" ht="15" customHeight="1" x14ac:dyDescent="0.25">
      <c r="AA2677" s="82"/>
      <c r="AB2677" s="60"/>
      <c r="AC2677" s="97"/>
      <c r="AD2677" s="83"/>
    </row>
    <row r="2678" spans="27:30" ht="15" customHeight="1" x14ac:dyDescent="0.25">
      <c r="AA2678" s="82"/>
      <c r="AB2678" s="60"/>
      <c r="AC2678" s="97"/>
      <c r="AD2678" s="83"/>
    </row>
    <row r="2679" spans="27:30" ht="15" customHeight="1" x14ac:dyDescent="0.25">
      <c r="AA2679" s="82"/>
      <c r="AB2679" s="60"/>
      <c r="AC2679" s="97"/>
      <c r="AD2679" s="83"/>
    </row>
    <row r="2680" spans="27:30" ht="15" customHeight="1" x14ac:dyDescent="0.25">
      <c r="AA2680" s="82"/>
      <c r="AB2680" s="60"/>
      <c r="AC2680" s="97"/>
      <c r="AD2680" s="83"/>
    </row>
    <row r="2681" spans="27:30" ht="15" customHeight="1" x14ac:dyDescent="0.25">
      <c r="AA2681" s="82"/>
      <c r="AB2681" s="60"/>
      <c r="AC2681" s="97"/>
      <c r="AD2681" s="83"/>
    </row>
    <row r="2682" spans="27:30" ht="15" customHeight="1" x14ac:dyDescent="0.25">
      <c r="AA2682" s="82"/>
      <c r="AB2682" s="60"/>
      <c r="AC2682" s="97"/>
      <c r="AD2682" s="83"/>
    </row>
    <row r="2683" spans="27:30" ht="15" customHeight="1" x14ac:dyDescent="0.25">
      <c r="AA2683" s="82"/>
      <c r="AB2683" s="60"/>
      <c r="AC2683" s="97"/>
      <c r="AD2683" s="83"/>
    </row>
    <row r="2684" spans="27:30" ht="15" customHeight="1" x14ac:dyDescent="0.25">
      <c r="AA2684" s="82"/>
      <c r="AB2684" s="60"/>
      <c r="AC2684" s="97"/>
      <c r="AD2684" s="83"/>
    </row>
    <row r="2685" spans="27:30" ht="15" customHeight="1" x14ac:dyDescent="0.25">
      <c r="AA2685" s="82"/>
      <c r="AB2685" s="60"/>
      <c r="AC2685" s="97"/>
      <c r="AD2685" s="83"/>
    </row>
    <row r="2686" spans="27:30" ht="15" customHeight="1" x14ac:dyDescent="0.25">
      <c r="AA2686" s="82"/>
      <c r="AB2686" s="60"/>
      <c r="AC2686" s="97"/>
      <c r="AD2686" s="83"/>
    </row>
    <row r="2687" spans="27:30" ht="15" customHeight="1" x14ac:dyDescent="0.25">
      <c r="AA2687" s="82"/>
      <c r="AB2687" s="60"/>
      <c r="AC2687" s="97"/>
      <c r="AD2687" s="83"/>
    </row>
    <row r="2688" spans="27:30" ht="15" customHeight="1" x14ac:dyDescent="0.25">
      <c r="AA2688" s="82"/>
      <c r="AB2688" s="60"/>
      <c r="AC2688" s="97"/>
      <c r="AD2688" s="83"/>
    </row>
    <row r="2689" spans="27:30" ht="15" customHeight="1" x14ac:dyDescent="0.25">
      <c r="AA2689" s="82"/>
      <c r="AB2689" s="60"/>
      <c r="AC2689" s="97"/>
      <c r="AD2689" s="83"/>
    </row>
    <row r="2690" spans="27:30" ht="15" customHeight="1" x14ac:dyDescent="0.25">
      <c r="AA2690" s="82"/>
      <c r="AB2690" s="60"/>
      <c r="AC2690" s="97"/>
      <c r="AD2690" s="83"/>
    </row>
    <row r="2691" spans="27:30" ht="15" customHeight="1" x14ac:dyDescent="0.25">
      <c r="AA2691" s="82"/>
      <c r="AB2691" s="60"/>
      <c r="AC2691" s="97"/>
      <c r="AD2691" s="83"/>
    </row>
    <row r="2692" spans="27:30" ht="15" customHeight="1" x14ac:dyDescent="0.25">
      <c r="AA2692" s="82"/>
      <c r="AB2692" s="60"/>
      <c r="AC2692" s="97"/>
      <c r="AD2692" s="83"/>
    </row>
    <row r="2693" spans="27:30" ht="15" customHeight="1" x14ac:dyDescent="0.25">
      <c r="AA2693" s="82"/>
      <c r="AB2693" s="60"/>
      <c r="AC2693" s="97"/>
      <c r="AD2693" s="83"/>
    </row>
    <row r="2694" spans="27:30" ht="15" customHeight="1" x14ac:dyDescent="0.25">
      <c r="AA2694" s="82"/>
      <c r="AB2694" s="60"/>
      <c r="AC2694" s="97"/>
      <c r="AD2694" s="83"/>
    </row>
    <row r="2695" spans="27:30" ht="15" customHeight="1" x14ac:dyDescent="0.25">
      <c r="AA2695" s="82"/>
      <c r="AB2695" s="60"/>
      <c r="AC2695" s="97"/>
      <c r="AD2695" s="83"/>
    </row>
    <row r="2696" spans="27:30" ht="15" customHeight="1" x14ac:dyDescent="0.25">
      <c r="AA2696" s="82"/>
      <c r="AB2696" s="60"/>
      <c r="AC2696" s="97"/>
      <c r="AD2696" s="83"/>
    </row>
    <row r="2697" spans="27:30" ht="15" customHeight="1" x14ac:dyDescent="0.25">
      <c r="AA2697" s="82"/>
      <c r="AB2697" s="60"/>
      <c r="AC2697" s="97"/>
      <c r="AD2697" s="83"/>
    </row>
    <row r="2698" spans="27:30" ht="15" customHeight="1" x14ac:dyDescent="0.25">
      <c r="AA2698" s="82"/>
      <c r="AB2698" s="60"/>
      <c r="AC2698" s="97"/>
      <c r="AD2698" s="83"/>
    </row>
    <row r="2699" spans="27:30" ht="15" customHeight="1" x14ac:dyDescent="0.25">
      <c r="AA2699" s="82"/>
      <c r="AB2699" s="60"/>
      <c r="AC2699" s="97"/>
      <c r="AD2699" s="83"/>
    </row>
    <row r="2700" spans="27:30" ht="15" customHeight="1" x14ac:dyDescent="0.25">
      <c r="AA2700" s="82"/>
      <c r="AB2700" s="60"/>
      <c r="AC2700" s="97"/>
      <c r="AD2700" s="83"/>
    </row>
    <row r="2701" spans="27:30" ht="15" customHeight="1" x14ac:dyDescent="0.25">
      <c r="AA2701" s="82"/>
      <c r="AB2701" s="60"/>
      <c r="AC2701" s="97"/>
      <c r="AD2701" s="83"/>
    </row>
    <row r="2702" spans="27:30" ht="15" customHeight="1" x14ac:dyDescent="0.25">
      <c r="AA2702" s="82"/>
      <c r="AB2702" s="60"/>
      <c r="AC2702" s="97"/>
      <c r="AD2702" s="83"/>
    </row>
    <row r="2703" spans="27:30" ht="15" customHeight="1" x14ac:dyDescent="0.25">
      <c r="AA2703" s="82"/>
      <c r="AB2703" s="60"/>
      <c r="AC2703" s="97"/>
      <c r="AD2703" s="83"/>
    </row>
    <row r="2704" spans="27:30" ht="15" customHeight="1" x14ac:dyDescent="0.25">
      <c r="AA2704" s="82"/>
      <c r="AB2704" s="60"/>
      <c r="AC2704" s="97"/>
      <c r="AD2704" s="83"/>
    </row>
    <row r="2705" spans="27:30" ht="15" customHeight="1" x14ac:dyDescent="0.25">
      <c r="AA2705" s="82"/>
      <c r="AB2705" s="60"/>
      <c r="AC2705" s="97"/>
      <c r="AD2705" s="83"/>
    </row>
    <row r="2706" spans="27:30" ht="15" customHeight="1" x14ac:dyDescent="0.25">
      <c r="AA2706" s="82"/>
      <c r="AB2706" s="60"/>
      <c r="AC2706" s="97"/>
      <c r="AD2706" s="83"/>
    </row>
    <row r="2707" spans="27:30" ht="15" customHeight="1" x14ac:dyDescent="0.25">
      <c r="AA2707" s="82"/>
      <c r="AB2707" s="60"/>
      <c r="AC2707" s="97"/>
      <c r="AD2707" s="83"/>
    </row>
    <row r="2708" spans="27:30" ht="15" customHeight="1" x14ac:dyDescent="0.25">
      <c r="AA2708" s="82"/>
      <c r="AB2708" s="60"/>
      <c r="AC2708" s="97"/>
      <c r="AD2708" s="83"/>
    </row>
    <row r="2709" spans="27:30" ht="15" customHeight="1" x14ac:dyDescent="0.25">
      <c r="AA2709" s="82"/>
      <c r="AB2709" s="60"/>
      <c r="AC2709" s="97"/>
      <c r="AD2709" s="83"/>
    </row>
    <row r="2710" spans="27:30" ht="15" customHeight="1" x14ac:dyDescent="0.25">
      <c r="AA2710" s="82"/>
      <c r="AB2710" s="60"/>
      <c r="AC2710" s="97"/>
      <c r="AD2710" s="83"/>
    </row>
    <row r="2711" spans="27:30" ht="15" customHeight="1" x14ac:dyDescent="0.25">
      <c r="AA2711" s="82"/>
      <c r="AB2711" s="60"/>
      <c r="AC2711" s="97"/>
      <c r="AD2711" s="83"/>
    </row>
    <row r="2712" spans="27:30" ht="15" customHeight="1" x14ac:dyDescent="0.25">
      <c r="AA2712" s="82"/>
      <c r="AB2712" s="60"/>
      <c r="AC2712" s="97"/>
      <c r="AD2712" s="83"/>
    </row>
    <row r="2713" spans="27:30" ht="15" customHeight="1" x14ac:dyDescent="0.25">
      <c r="AA2713" s="82"/>
      <c r="AB2713" s="60"/>
      <c r="AC2713" s="97"/>
      <c r="AD2713" s="83"/>
    </row>
    <row r="2714" spans="27:30" ht="15" customHeight="1" x14ac:dyDescent="0.25">
      <c r="AA2714" s="82"/>
      <c r="AB2714" s="60"/>
      <c r="AC2714" s="97"/>
      <c r="AD2714" s="83"/>
    </row>
    <row r="2715" spans="27:30" ht="15" customHeight="1" x14ac:dyDescent="0.25">
      <c r="AA2715" s="82"/>
      <c r="AB2715" s="60"/>
      <c r="AC2715" s="97"/>
      <c r="AD2715" s="83"/>
    </row>
    <row r="2716" spans="27:30" ht="15" customHeight="1" x14ac:dyDescent="0.25">
      <c r="AA2716" s="82"/>
      <c r="AB2716" s="60"/>
      <c r="AC2716" s="97"/>
      <c r="AD2716" s="83"/>
    </row>
    <row r="2717" spans="27:30" ht="15" customHeight="1" x14ac:dyDescent="0.25">
      <c r="AA2717" s="82"/>
      <c r="AB2717" s="60"/>
      <c r="AC2717" s="97"/>
      <c r="AD2717" s="83"/>
    </row>
    <row r="2718" spans="27:30" ht="15" customHeight="1" x14ac:dyDescent="0.25">
      <c r="AA2718" s="82"/>
      <c r="AB2718" s="60"/>
      <c r="AC2718" s="97"/>
      <c r="AD2718" s="83"/>
    </row>
    <row r="2719" spans="27:30" ht="15" customHeight="1" x14ac:dyDescent="0.25">
      <c r="AA2719" s="82"/>
      <c r="AB2719" s="60"/>
      <c r="AC2719" s="97"/>
      <c r="AD2719" s="83"/>
    </row>
    <row r="2720" spans="27:30" ht="15" customHeight="1" x14ac:dyDescent="0.25">
      <c r="AA2720" s="82"/>
      <c r="AB2720" s="60"/>
      <c r="AC2720" s="97"/>
      <c r="AD2720" s="83"/>
    </row>
    <row r="2721" spans="27:30" ht="15" customHeight="1" x14ac:dyDescent="0.25">
      <c r="AA2721" s="82"/>
      <c r="AB2721" s="60"/>
      <c r="AC2721" s="97"/>
      <c r="AD2721" s="83"/>
    </row>
    <row r="2722" spans="27:30" ht="15" customHeight="1" x14ac:dyDescent="0.25">
      <c r="AA2722" s="82"/>
      <c r="AB2722" s="60"/>
      <c r="AC2722" s="97"/>
      <c r="AD2722" s="83"/>
    </row>
    <row r="2723" spans="27:30" ht="15" customHeight="1" x14ac:dyDescent="0.25">
      <c r="AA2723" s="82"/>
      <c r="AB2723" s="60"/>
      <c r="AC2723" s="97"/>
      <c r="AD2723" s="83"/>
    </row>
    <row r="2724" spans="27:30" ht="15" customHeight="1" x14ac:dyDescent="0.25">
      <c r="AA2724" s="82"/>
      <c r="AB2724" s="60"/>
      <c r="AC2724" s="97"/>
      <c r="AD2724" s="83"/>
    </row>
    <row r="2725" spans="27:30" ht="15" customHeight="1" x14ac:dyDescent="0.25">
      <c r="AA2725" s="82"/>
      <c r="AB2725" s="60"/>
      <c r="AC2725" s="97"/>
      <c r="AD2725" s="83"/>
    </row>
    <row r="2726" spans="27:30" ht="15" customHeight="1" x14ac:dyDescent="0.25">
      <c r="AA2726" s="82"/>
      <c r="AB2726" s="60"/>
      <c r="AC2726" s="97"/>
      <c r="AD2726" s="83"/>
    </row>
    <row r="2727" spans="27:30" ht="15" customHeight="1" x14ac:dyDescent="0.25">
      <c r="AA2727" s="82"/>
      <c r="AB2727" s="60"/>
      <c r="AC2727" s="97"/>
      <c r="AD2727" s="83"/>
    </row>
    <row r="2728" spans="27:30" ht="15" customHeight="1" x14ac:dyDescent="0.25">
      <c r="AA2728" s="82"/>
      <c r="AB2728" s="60"/>
      <c r="AC2728" s="97"/>
      <c r="AD2728" s="83"/>
    </row>
    <row r="2729" spans="27:30" ht="15" customHeight="1" x14ac:dyDescent="0.25">
      <c r="AA2729" s="82"/>
      <c r="AB2729" s="60"/>
      <c r="AC2729" s="97"/>
      <c r="AD2729" s="83"/>
    </row>
    <row r="2730" spans="27:30" ht="15" customHeight="1" x14ac:dyDescent="0.25">
      <c r="AA2730" s="82"/>
      <c r="AB2730" s="60"/>
      <c r="AC2730" s="97"/>
      <c r="AD2730" s="83"/>
    </row>
    <row r="2731" spans="27:30" ht="15" customHeight="1" x14ac:dyDescent="0.25">
      <c r="AA2731" s="82"/>
      <c r="AB2731" s="60"/>
      <c r="AC2731" s="97"/>
      <c r="AD2731" s="83"/>
    </row>
    <row r="2732" spans="27:30" ht="15" customHeight="1" x14ac:dyDescent="0.25">
      <c r="AA2732" s="82"/>
      <c r="AB2732" s="60"/>
      <c r="AC2732" s="97"/>
      <c r="AD2732" s="83"/>
    </row>
    <row r="2733" spans="27:30" ht="15" customHeight="1" x14ac:dyDescent="0.25">
      <c r="AA2733" s="82"/>
      <c r="AB2733" s="60"/>
      <c r="AC2733" s="97"/>
      <c r="AD2733" s="83"/>
    </row>
    <row r="2734" spans="27:30" ht="15" customHeight="1" x14ac:dyDescent="0.25">
      <c r="AA2734" s="82"/>
      <c r="AB2734" s="60"/>
      <c r="AC2734" s="97"/>
      <c r="AD2734" s="83"/>
    </row>
    <row r="2735" spans="27:30" ht="15" customHeight="1" x14ac:dyDescent="0.25">
      <c r="AA2735" s="82"/>
      <c r="AB2735" s="60"/>
      <c r="AC2735" s="97"/>
      <c r="AD2735" s="83"/>
    </row>
    <row r="2736" spans="27:30" ht="15" customHeight="1" x14ac:dyDescent="0.25">
      <c r="AA2736" s="82"/>
      <c r="AB2736" s="60"/>
      <c r="AC2736" s="97"/>
      <c r="AD2736" s="83"/>
    </row>
    <row r="2737" spans="27:30" ht="15" customHeight="1" x14ac:dyDescent="0.25">
      <c r="AA2737" s="82"/>
      <c r="AB2737" s="60"/>
      <c r="AC2737" s="97"/>
      <c r="AD2737" s="83"/>
    </row>
    <row r="2738" spans="27:30" ht="15" customHeight="1" x14ac:dyDescent="0.25">
      <c r="AA2738" s="82"/>
      <c r="AB2738" s="60"/>
      <c r="AC2738" s="97"/>
      <c r="AD2738" s="83"/>
    </row>
    <row r="2739" spans="27:30" ht="15" customHeight="1" x14ac:dyDescent="0.25">
      <c r="AA2739" s="82"/>
      <c r="AB2739" s="60"/>
      <c r="AC2739" s="97"/>
      <c r="AD2739" s="83"/>
    </row>
    <row r="2740" spans="27:30" ht="15" customHeight="1" x14ac:dyDescent="0.25">
      <c r="AA2740" s="82"/>
      <c r="AB2740" s="60"/>
      <c r="AC2740" s="97"/>
      <c r="AD2740" s="83"/>
    </row>
    <row r="2741" spans="27:30" ht="15" customHeight="1" x14ac:dyDescent="0.25">
      <c r="AA2741" s="82"/>
      <c r="AB2741" s="60"/>
      <c r="AC2741" s="97"/>
      <c r="AD2741" s="83"/>
    </row>
    <row r="2742" spans="27:30" ht="15" customHeight="1" x14ac:dyDescent="0.25">
      <c r="AA2742" s="82"/>
      <c r="AB2742" s="60"/>
      <c r="AC2742" s="97"/>
      <c r="AD2742" s="83"/>
    </row>
    <row r="2743" spans="27:30" ht="15" customHeight="1" x14ac:dyDescent="0.25">
      <c r="AA2743" s="82"/>
      <c r="AB2743" s="60"/>
      <c r="AC2743" s="97"/>
      <c r="AD2743" s="83"/>
    </row>
    <row r="2744" spans="27:30" ht="15" customHeight="1" x14ac:dyDescent="0.25">
      <c r="AA2744" s="82"/>
      <c r="AB2744" s="60"/>
      <c r="AC2744" s="97"/>
      <c r="AD2744" s="83"/>
    </row>
    <row r="2745" spans="27:30" ht="15" customHeight="1" x14ac:dyDescent="0.25">
      <c r="AA2745" s="82"/>
      <c r="AB2745" s="60"/>
      <c r="AC2745" s="97"/>
      <c r="AD2745" s="83"/>
    </row>
    <row r="2746" spans="27:30" ht="15" customHeight="1" x14ac:dyDescent="0.25">
      <c r="AA2746" s="82"/>
      <c r="AB2746" s="60"/>
      <c r="AC2746" s="97"/>
      <c r="AD2746" s="83"/>
    </row>
    <row r="2747" spans="27:30" ht="15" customHeight="1" x14ac:dyDescent="0.25">
      <c r="AA2747" s="82"/>
      <c r="AB2747" s="60"/>
      <c r="AC2747" s="97"/>
      <c r="AD2747" s="83"/>
    </row>
    <row r="2748" spans="27:30" ht="15" customHeight="1" x14ac:dyDescent="0.25">
      <c r="AA2748" s="82"/>
      <c r="AB2748" s="60"/>
      <c r="AC2748" s="97"/>
      <c r="AD2748" s="83"/>
    </row>
    <row r="2749" spans="27:30" ht="15" customHeight="1" x14ac:dyDescent="0.25">
      <c r="AA2749" s="82"/>
      <c r="AB2749" s="60"/>
      <c r="AC2749" s="97"/>
      <c r="AD2749" s="83"/>
    </row>
    <row r="2750" spans="27:30" ht="15" customHeight="1" x14ac:dyDescent="0.25">
      <c r="AA2750" s="82"/>
      <c r="AB2750" s="60"/>
      <c r="AC2750" s="97"/>
      <c r="AD2750" s="83"/>
    </row>
    <row r="2751" spans="27:30" ht="15" customHeight="1" x14ac:dyDescent="0.25">
      <c r="AA2751" s="82"/>
      <c r="AB2751" s="60"/>
      <c r="AC2751" s="97"/>
      <c r="AD2751" s="83"/>
    </row>
    <row r="2752" spans="27:30" ht="15" customHeight="1" x14ac:dyDescent="0.25">
      <c r="AA2752" s="82"/>
      <c r="AB2752" s="60"/>
      <c r="AC2752" s="97"/>
      <c r="AD2752" s="83"/>
    </row>
    <row r="2753" spans="27:30" ht="15" customHeight="1" x14ac:dyDescent="0.25">
      <c r="AA2753" s="82"/>
      <c r="AB2753" s="60"/>
      <c r="AC2753" s="97"/>
      <c r="AD2753" s="83"/>
    </row>
    <row r="2754" spans="27:30" ht="15" customHeight="1" x14ac:dyDescent="0.25">
      <c r="AA2754" s="82"/>
      <c r="AB2754" s="60"/>
      <c r="AC2754" s="97"/>
      <c r="AD2754" s="83"/>
    </row>
    <row r="2755" spans="27:30" ht="15" customHeight="1" x14ac:dyDescent="0.25">
      <c r="AA2755" s="82"/>
      <c r="AB2755" s="60"/>
      <c r="AC2755" s="97"/>
      <c r="AD2755" s="83"/>
    </row>
    <row r="2756" spans="27:30" ht="15" customHeight="1" x14ac:dyDescent="0.25">
      <c r="AA2756" s="82"/>
      <c r="AB2756" s="60"/>
      <c r="AC2756" s="97"/>
      <c r="AD2756" s="83"/>
    </row>
    <row r="2757" spans="27:30" ht="15" customHeight="1" x14ac:dyDescent="0.25">
      <c r="AA2757" s="82"/>
      <c r="AB2757" s="60"/>
      <c r="AC2757" s="97"/>
      <c r="AD2757" s="83"/>
    </row>
    <row r="2758" spans="27:30" ht="15" customHeight="1" x14ac:dyDescent="0.25">
      <c r="AA2758" s="82"/>
      <c r="AB2758" s="60"/>
      <c r="AC2758" s="97"/>
      <c r="AD2758" s="83"/>
    </row>
    <row r="2759" spans="27:30" ht="15" customHeight="1" x14ac:dyDescent="0.25">
      <c r="AA2759" s="82"/>
      <c r="AB2759" s="60"/>
      <c r="AC2759" s="97"/>
      <c r="AD2759" s="83"/>
    </row>
    <row r="2760" spans="27:30" ht="15" customHeight="1" x14ac:dyDescent="0.25">
      <c r="AA2760" s="82"/>
      <c r="AB2760" s="60"/>
      <c r="AC2760" s="97"/>
      <c r="AD2760" s="83"/>
    </row>
    <row r="2761" spans="27:30" ht="15" customHeight="1" x14ac:dyDescent="0.25">
      <c r="AA2761" s="82"/>
      <c r="AB2761" s="60"/>
      <c r="AC2761" s="97"/>
      <c r="AD2761" s="83"/>
    </row>
    <row r="2762" spans="27:30" ht="15" customHeight="1" x14ac:dyDescent="0.25">
      <c r="AA2762" s="82"/>
      <c r="AB2762" s="60"/>
      <c r="AC2762" s="97"/>
      <c r="AD2762" s="83"/>
    </row>
    <row r="2763" spans="27:30" ht="15" customHeight="1" x14ac:dyDescent="0.25">
      <c r="AA2763" s="82"/>
      <c r="AB2763" s="60"/>
      <c r="AC2763" s="97"/>
      <c r="AD2763" s="83"/>
    </row>
    <row r="2764" spans="27:30" ht="15" customHeight="1" x14ac:dyDescent="0.25">
      <c r="AA2764" s="82"/>
      <c r="AB2764" s="60"/>
      <c r="AC2764" s="97"/>
      <c r="AD2764" s="83"/>
    </row>
    <row r="2765" spans="27:30" ht="15" customHeight="1" x14ac:dyDescent="0.25">
      <c r="AA2765" s="82"/>
      <c r="AB2765" s="60"/>
      <c r="AC2765" s="97"/>
      <c r="AD2765" s="83"/>
    </row>
    <row r="2766" spans="27:30" ht="15" customHeight="1" x14ac:dyDescent="0.25">
      <c r="AA2766" s="82"/>
      <c r="AB2766" s="60"/>
      <c r="AC2766" s="97"/>
      <c r="AD2766" s="83"/>
    </row>
    <row r="2767" spans="27:30" ht="15" customHeight="1" x14ac:dyDescent="0.25">
      <c r="AA2767" s="82"/>
      <c r="AB2767" s="60"/>
      <c r="AC2767" s="97"/>
      <c r="AD2767" s="83"/>
    </row>
    <row r="2768" spans="27:30" ht="15" customHeight="1" x14ac:dyDescent="0.25">
      <c r="AA2768" s="82"/>
      <c r="AB2768" s="60"/>
      <c r="AC2768" s="97"/>
      <c r="AD2768" s="83"/>
    </row>
    <row r="2769" spans="27:30" ht="15" customHeight="1" x14ac:dyDescent="0.25">
      <c r="AA2769" s="82"/>
      <c r="AB2769" s="60"/>
      <c r="AC2769" s="97"/>
      <c r="AD2769" s="83"/>
    </row>
    <row r="2770" spans="27:30" ht="15" customHeight="1" x14ac:dyDescent="0.25">
      <c r="AA2770" s="82"/>
      <c r="AB2770" s="60"/>
      <c r="AC2770" s="97"/>
      <c r="AD2770" s="83"/>
    </row>
    <row r="2771" spans="27:30" ht="15" customHeight="1" x14ac:dyDescent="0.25">
      <c r="AA2771" s="82"/>
      <c r="AB2771" s="60"/>
      <c r="AC2771" s="97"/>
      <c r="AD2771" s="83"/>
    </row>
    <row r="2772" spans="27:30" ht="15" customHeight="1" x14ac:dyDescent="0.25">
      <c r="AA2772" s="82"/>
      <c r="AB2772" s="60"/>
      <c r="AC2772" s="97"/>
      <c r="AD2772" s="83"/>
    </row>
    <row r="2773" spans="27:30" ht="15" customHeight="1" x14ac:dyDescent="0.25">
      <c r="AA2773" s="82"/>
      <c r="AB2773" s="60"/>
      <c r="AC2773" s="97"/>
      <c r="AD2773" s="83"/>
    </row>
    <row r="2774" spans="27:30" ht="15" customHeight="1" x14ac:dyDescent="0.25">
      <c r="AA2774" s="82"/>
      <c r="AB2774" s="60"/>
      <c r="AC2774" s="97"/>
      <c r="AD2774" s="83"/>
    </row>
    <row r="2775" spans="27:30" ht="15" customHeight="1" x14ac:dyDescent="0.25">
      <c r="AA2775" s="82"/>
      <c r="AB2775" s="60"/>
      <c r="AC2775" s="97"/>
      <c r="AD2775" s="83"/>
    </row>
    <row r="2776" spans="27:30" ht="15" customHeight="1" x14ac:dyDescent="0.25">
      <c r="AA2776" s="82"/>
      <c r="AB2776" s="60"/>
      <c r="AC2776" s="97"/>
      <c r="AD2776" s="83"/>
    </row>
    <row r="2777" spans="27:30" ht="15" customHeight="1" x14ac:dyDescent="0.25">
      <c r="AA2777" s="82"/>
      <c r="AB2777" s="60"/>
      <c r="AC2777" s="97"/>
      <c r="AD2777" s="83"/>
    </row>
    <row r="2778" spans="27:30" ht="15" customHeight="1" x14ac:dyDescent="0.25">
      <c r="AA2778" s="82"/>
      <c r="AB2778" s="60"/>
      <c r="AC2778" s="97"/>
      <c r="AD2778" s="83"/>
    </row>
    <row r="2779" spans="27:30" ht="15" customHeight="1" x14ac:dyDescent="0.25">
      <c r="AA2779" s="82"/>
      <c r="AB2779" s="60"/>
      <c r="AC2779" s="97"/>
      <c r="AD2779" s="83"/>
    </row>
    <row r="2780" spans="27:30" ht="15" customHeight="1" x14ac:dyDescent="0.25">
      <c r="AA2780" s="82"/>
      <c r="AB2780" s="60"/>
      <c r="AC2780" s="97"/>
      <c r="AD2780" s="83"/>
    </row>
    <row r="2781" spans="27:30" ht="15" customHeight="1" x14ac:dyDescent="0.25">
      <c r="AA2781" s="82"/>
      <c r="AB2781" s="60"/>
      <c r="AC2781" s="97"/>
      <c r="AD2781" s="83"/>
    </row>
    <row r="2782" spans="27:30" ht="15" customHeight="1" x14ac:dyDescent="0.25">
      <c r="AA2782" s="82"/>
      <c r="AB2782" s="60"/>
      <c r="AC2782" s="97"/>
      <c r="AD2782" s="83"/>
    </row>
    <row r="2783" spans="27:30" ht="15" customHeight="1" x14ac:dyDescent="0.25">
      <c r="AA2783" s="82"/>
      <c r="AB2783" s="60"/>
      <c r="AC2783" s="97"/>
      <c r="AD2783" s="83"/>
    </row>
    <row r="2784" spans="27:30" ht="15" customHeight="1" x14ac:dyDescent="0.25">
      <c r="AA2784" s="82"/>
      <c r="AB2784" s="60"/>
      <c r="AC2784" s="97"/>
      <c r="AD2784" s="83"/>
    </row>
    <row r="2785" spans="27:30" ht="15" customHeight="1" x14ac:dyDescent="0.25">
      <c r="AA2785" s="82"/>
      <c r="AB2785" s="60"/>
      <c r="AC2785" s="97"/>
      <c r="AD2785" s="83"/>
    </row>
    <row r="2786" spans="27:30" ht="15" customHeight="1" x14ac:dyDescent="0.25">
      <c r="AA2786" s="82"/>
      <c r="AB2786" s="60"/>
      <c r="AC2786" s="97"/>
      <c r="AD2786" s="83"/>
    </row>
    <row r="2787" spans="27:30" ht="15" customHeight="1" x14ac:dyDescent="0.25">
      <c r="AA2787" s="82"/>
      <c r="AB2787" s="60"/>
      <c r="AC2787" s="97"/>
      <c r="AD2787" s="83"/>
    </row>
    <row r="2788" spans="27:30" ht="15" customHeight="1" x14ac:dyDescent="0.25">
      <c r="AA2788" s="82"/>
      <c r="AB2788" s="60"/>
      <c r="AC2788" s="97"/>
      <c r="AD2788" s="83"/>
    </row>
    <row r="2789" spans="27:30" ht="15" customHeight="1" x14ac:dyDescent="0.25">
      <c r="AA2789" s="82"/>
      <c r="AB2789" s="60"/>
      <c r="AC2789" s="97"/>
      <c r="AD2789" s="83"/>
    </row>
    <row r="2790" spans="27:30" ht="15" customHeight="1" x14ac:dyDescent="0.25">
      <c r="AA2790" s="82"/>
      <c r="AB2790" s="60"/>
      <c r="AC2790" s="97"/>
      <c r="AD2790" s="83"/>
    </row>
    <row r="2791" spans="27:30" ht="15" customHeight="1" x14ac:dyDescent="0.25">
      <c r="AA2791" s="82"/>
      <c r="AB2791" s="60"/>
      <c r="AC2791" s="97"/>
      <c r="AD2791" s="83"/>
    </row>
    <row r="2792" spans="27:30" ht="15" customHeight="1" x14ac:dyDescent="0.25">
      <c r="AA2792" s="82"/>
      <c r="AB2792" s="60"/>
      <c r="AC2792" s="97"/>
      <c r="AD2792" s="83"/>
    </row>
    <row r="2793" spans="27:30" ht="15" customHeight="1" x14ac:dyDescent="0.25">
      <c r="AA2793" s="82"/>
      <c r="AB2793" s="60"/>
      <c r="AC2793" s="97"/>
      <c r="AD2793" s="83"/>
    </row>
    <row r="2794" spans="27:30" ht="15" customHeight="1" x14ac:dyDescent="0.25">
      <c r="AA2794" s="82"/>
      <c r="AB2794" s="60"/>
      <c r="AC2794" s="97"/>
      <c r="AD2794" s="83"/>
    </row>
    <row r="2795" spans="27:30" ht="15" customHeight="1" x14ac:dyDescent="0.25">
      <c r="AA2795" s="82"/>
      <c r="AB2795" s="60"/>
      <c r="AC2795" s="97"/>
      <c r="AD2795" s="83"/>
    </row>
    <row r="2796" spans="27:30" ht="15" customHeight="1" x14ac:dyDescent="0.25">
      <c r="AA2796" s="82"/>
      <c r="AB2796" s="60"/>
      <c r="AC2796" s="97"/>
      <c r="AD2796" s="83"/>
    </row>
    <row r="2797" spans="27:30" ht="15" customHeight="1" x14ac:dyDescent="0.25">
      <c r="AA2797" s="82"/>
      <c r="AB2797" s="60"/>
      <c r="AC2797" s="97"/>
      <c r="AD2797" s="83"/>
    </row>
    <row r="2798" spans="27:30" ht="15" customHeight="1" x14ac:dyDescent="0.25">
      <c r="AA2798" s="82"/>
      <c r="AB2798" s="60"/>
      <c r="AC2798" s="97"/>
      <c r="AD2798" s="83"/>
    </row>
    <row r="2799" spans="27:30" ht="15" customHeight="1" x14ac:dyDescent="0.25">
      <c r="AA2799" s="82"/>
      <c r="AB2799" s="60"/>
      <c r="AC2799" s="97"/>
      <c r="AD2799" s="83"/>
    </row>
    <row r="2800" spans="27:30" ht="15" customHeight="1" x14ac:dyDescent="0.25">
      <c r="AA2800" s="82"/>
      <c r="AB2800" s="60"/>
      <c r="AC2800" s="97"/>
      <c r="AD2800" s="83"/>
    </row>
    <row r="2801" spans="27:30" ht="15" customHeight="1" x14ac:dyDescent="0.25">
      <c r="AA2801" s="82"/>
      <c r="AB2801" s="60"/>
      <c r="AC2801" s="97"/>
      <c r="AD2801" s="83"/>
    </row>
    <row r="2802" spans="27:30" ht="15" customHeight="1" x14ac:dyDescent="0.25">
      <c r="AA2802" s="82"/>
      <c r="AB2802" s="60"/>
      <c r="AC2802" s="97"/>
      <c r="AD2802" s="83"/>
    </row>
    <row r="2803" spans="27:30" ht="15" customHeight="1" x14ac:dyDescent="0.25">
      <c r="AA2803" s="82"/>
      <c r="AB2803" s="60"/>
      <c r="AC2803" s="97"/>
      <c r="AD2803" s="83"/>
    </row>
    <row r="2804" spans="27:30" ht="15" customHeight="1" x14ac:dyDescent="0.25">
      <c r="AA2804" s="82"/>
      <c r="AB2804" s="60"/>
      <c r="AC2804" s="97"/>
      <c r="AD2804" s="83"/>
    </row>
    <row r="2805" spans="27:30" ht="15" customHeight="1" x14ac:dyDescent="0.25">
      <c r="AA2805" s="82"/>
      <c r="AB2805" s="60"/>
      <c r="AC2805" s="97"/>
      <c r="AD2805" s="83"/>
    </row>
    <row r="2806" spans="27:30" ht="15" customHeight="1" x14ac:dyDescent="0.25">
      <c r="AA2806" s="82"/>
      <c r="AB2806" s="60"/>
      <c r="AC2806" s="97"/>
      <c r="AD2806" s="83"/>
    </row>
    <row r="2807" spans="27:30" ht="15" customHeight="1" x14ac:dyDescent="0.25">
      <c r="AA2807" s="82"/>
      <c r="AB2807" s="60"/>
      <c r="AC2807" s="97"/>
      <c r="AD2807" s="83"/>
    </row>
    <row r="2808" spans="27:30" ht="15" customHeight="1" x14ac:dyDescent="0.25">
      <c r="AA2808" s="82"/>
      <c r="AB2808" s="60"/>
      <c r="AC2808" s="97"/>
      <c r="AD2808" s="83"/>
    </row>
    <row r="2809" spans="27:30" ht="15" customHeight="1" x14ac:dyDescent="0.25">
      <c r="AA2809" s="82"/>
      <c r="AB2809" s="60"/>
      <c r="AC2809" s="97"/>
      <c r="AD2809" s="83"/>
    </row>
    <row r="2810" spans="27:30" ht="15" customHeight="1" x14ac:dyDescent="0.25">
      <c r="AA2810" s="82"/>
      <c r="AB2810" s="60"/>
      <c r="AC2810" s="97"/>
      <c r="AD2810" s="83"/>
    </row>
    <row r="2811" spans="27:30" ht="15" customHeight="1" x14ac:dyDescent="0.25">
      <c r="AA2811" s="82"/>
      <c r="AB2811" s="60"/>
      <c r="AC2811" s="97"/>
      <c r="AD2811" s="83"/>
    </row>
    <row r="2812" spans="27:30" ht="15" customHeight="1" x14ac:dyDescent="0.25">
      <c r="AA2812" s="82"/>
      <c r="AB2812" s="60"/>
      <c r="AC2812" s="97"/>
      <c r="AD2812" s="83"/>
    </row>
    <row r="2813" spans="27:30" ht="15" customHeight="1" x14ac:dyDescent="0.25">
      <c r="AA2813" s="82"/>
      <c r="AB2813" s="60"/>
      <c r="AC2813" s="97"/>
      <c r="AD2813" s="83"/>
    </row>
    <row r="2814" spans="27:30" ht="15" customHeight="1" x14ac:dyDescent="0.25">
      <c r="AA2814" s="82"/>
      <c r="AB2814" s="60"/>
      <c r="AC2814" s="97"/>
      <c r="AD2814" s="83"/>
    </row>
    <row r="2815" spans="27:30" ht="15" customHeight="1" x14ac:dyDescent="0.25">
      <c r="AA2815" s="82"/>
      <c r="AB2815" s="60"/>
      <c r="AC2815" s="97"/>
      <c r="AD2815" s="83"/>
    </row>
    <row r="2816" spans="27:30" ht="15" customHeight="1" x14ac:dyDescent="0.25">
      <c r="AA2816" s="82"/>
      <c r="AB2816" s="60"/>
      <c r="AC2816" s="97"/>
      <c r="AD2816" s="83"/>
    </row>
    <row r="2817" spans="27:30" ht="15" customHeight="1" x14ac:dyDescent="0.25">
      <c r="AA2817" s="82"/>
      <c r="AB2817" s="60"/>
      <c r="AC2817" s="97"/>
      <c r="AD2817" s="83"/>
    </row>
    <row r="2818" spans="27:30" ht="15" customHeight="1" x14ac:dyDescent="0.25">
      <c r="AA2818" s="82"/>
      <c r="AB2818" s="60"/>
      <c r="AC2818" s="97"/>
      <c r="AD2818" s="83"/>
    </row>
    <row r="2819" spans="27:30" ht="15" customHeight="1" x14ac:dyDescent="0.25">
      <c r="AA2819" s="82"/>
      <c r="AB2819" s="60"/>
      <c r="AC2819" s="97"/>
      <c r="AD2819" s="83"/>
    </row>
    <row r="2820" spans="27:30" ht="15" customHeight="1" x14ac:dyDescent="0.25">
      <c r="AA2820" s="82"/>
      <c r="AB2820" s="60"/>
      <c r="AC2820" s="97"/>
      <c r="AD2820" s="83"/>
    </row>
    <row r="2821" spans="27:30" ht="15" customHeight="1" x14ac:dyDescent="0.25">
      <c r="AA2821" s="82"/>
      <c r="AB2821" s="60"/>
      <c r="AC2821" s="97"/>
      <c r="AD2821" s="83"/>
    </row>
    <row r="2822" spans="27:30" ht="15" customHeight="1" x14ac:dyDescent="0.25">
      <c r="AA2822" s="82"/>
      <c r="AB2822" s="60"/>
      <c r="AC2822" s="97"/>
      <c r="AD2822" s="83"/>
    </row>
    <row r="2823" spans="27:30" ht="15" customHeight="1" x14ac:dyDescent="0.25">
      <c r="AA2823" s="82"/>
      <c r="AB2823" s="60"/>
      <c r="AC2823" s="97"/>
      <c r="AD2823" s="83"/>
    </row>
    <row r="2824" spans="27:30" ht="15" customHeight="1" x14ac:dyDescent="0.25">
      <c r="AA2824" s="82"/>
      <c r="AB2824" s="60"/>
      <c r="AC2824" s="97"/>
      <c r="AD2824" s="83"/>
    </row>
    <row r="2825" spans="27:30" ht="15" customHeight="1" x14ac:dyDescent="0.25">
      <c r="AA2825" s="82"/>
      <c r="AB2825" s="60"/>
      <c r="AC2825" s="97"/>
      <c r="AD2825" s="83"/>
    </row>
    <row r="2826" spans="27:30" ht="15" customHeight="1" x14ac:dyDescent="0.25">
      <c r="AA2826" s="82"/>
      <c r="AB2826" s="60"/>
      <c r="AC2826" s="97"/>
      <c r="AD2826" s="83"/>
    </row>
    <row r="2827" spans="27:30" ht="15" customHeight="1" x14ac:dyDescent="0.25">
      <c r="AA2827" s="82"/>
      <c r="AB2827" s="60"/>
      <c r="AC2827" s="97"/>
      <c r="AD2827" s="83"/>
    </row>
    <row r="2828" spans="27:30" ht="15" customHeight="1" x14ac:dyDescent="0.25">
      <c r="AA2828" s="82"/>
      <c r="AB2828" s="60"/>
      <c r="AC2828" s="97"/>
      <c r="AD2828" s="83"/>
    </row>
    <row r="2829" spans="27:30" ht="15" customHeight="1" x14ac:dyDescent="0.25">
      <c r="AA2829" s="82"/>
      <c r="AB2829" s="60"/>
      <c r="AC2829" s="97"/>
      <c r="AD2829" s="83"/>
    </row>
    <row r="2830" spans="27:30" ht="15" customHeight="1" x14ac:dyDescent="0.25">
      <c r="AA2830" s="82"/>
      <c r="AB2830" s="60"/>
      <c r="AC2830" s="97"/>
      <c r="AD2830" s="83"/>
    </row>
    <row r="2831" spans="27:30" ht="15" customHeight="1" x14ac:dyDescent="0.25">
      <c r="AA2831" s="82"/>
      <c r="AB2831" s="60"/>
      <c r="AC2831" s="97"/>
      <c r="AD2831" s="83"/>
    </row>
    <row r="2832" spans="27:30" ht="15" customHeight="1" x14ac:dyDescent="0.25">
      <c r="AA2832" s="82"/>
      <c r="AB2832" s="60"/>
      <c r="AC2832" s="97"/>
      <c r="AD2832" s="83"/>
    </row>
    <row r="2833" spans="27:30" ht="15" customHeight="1" x14ac:dyDescent="0.25">
      <c r="AA2833" s="82"/>
      <c r="AB2833" s="60"/>
      <c r="AC2833" s="97"/>
      <c r="AD2833" s="83"/>
    </row>
    <row r="2834" spans="27:30" ht="15" customHeight="1" x14ac:dyDescent="0.25">
      <c r="AA2834" s="82"/>
      <c r="AB2834" s="60"/>
      <c r="AC2834" s="97"/>
      <c r="AD2834" s="83"/>
    </row>
    <row r="2835" spans="27:30" ht="15" customHeight="1" x14ac:dyDescent="0.25">
      <c r="AA2835" s="82"/>
      <c r="AB2835" s="60"/>
      <c r="AC2835" s="97"/>
      <c r="AD2835" s="83"/>
    </row>
    <row r="2836" spans="27:30" ht="15" customHeight="1" x14ac:dyDescent="0.25">
      <c r="AA2836" s="82"/>
      <c r="AB2836" s="60"/>
      <c r="AC2836" s="97"/>
      <c r="AD2836" s="83"/>
    </row>
    <row r="2837" spans="27:30" ht="15" customHeight="1" x14ac:dyDescent="0.25">
      <c r="AA2837" s="82"/>
      <c r="AB2837" s="60"/>
      <c r="AC2837" s="97"/>
      <c r="AD2837" s="83"/>
    </row>
    <row r="2838" spans="27:30" ht="15" customHeight="1" x14ac:dyDescent="0.25">
      <c r="AA2838" s="82"/>
      <c r="AB2838" s="60"/>
      <c r="AC2838" s="97"/>
      <c r="AD2838" s="83"/>
    </row>
    <row r="2839" spans="27:30" ht="15" customHeight="1" x14ac:dyDescent="0.25">
      <c r="AA2839" s="82"/>
      <c r="AB2839" s="60"/>
      <c r="AC2839" s="97"/>
      <c r="AD2839" s="83"/>
    </row>
    <row r="2840" spans="27:30" ht="15" customHeight="1" x14ac:dyDescent="0.25">
      <c r="AA2840" s="82"/>
      <c r="AB2840" s="60"/>
      <c r="AC2840" s="97"/>
      <c r="AD2840" s="83"/>
    </row>
    <row r="2841" spans="27:30" ht="15" customHeight="1" x14ac:dyDescent="0.25">
      <c r="AA2841" s="82"/>
      <c r="AB2841" s="60"/>
      <c r="AC2841" s="97"/>
      <c r="AD2841" s="83"/>
    </row>
    <row r="2842" spans="27:30" ht="15" customHeight="1" x14ac:dyDescent="0.25">
      <c r="AA2842" s="82"/>
      <c r="AB2842" s="60"/>
      <c r="AC2842" s="97"/>
      <c r="AD2842" s="83"/>
    </row>
    <row r="2843" spans="27:30" ht="15" customHeight="1" x14ac:dyDescent="0.25">
      <c r="AA2843" s="82"/>
      <c r="AB2843" s="60"/>
      <c r="AC2843" s="97"/>
      <c r="AD2843" s="83"/>
    </row>
    <row r="2844" spans="27:30" ht="15" customHeight="1" x14ac:dyDescent="0.25">
      <c r="AA2844" s="82"/>
      <c r="AB2844" s="60"/>
      <c r="AC2844" s="97"/>
      <c r="AD2844" s="83"/>
    </row>
    <row r="2845" spans="27:30" ht="15" customHeight="1" x14ac:dyDescent="0.25">
      <c r="AA2845" s="82"/>
      <c r="AB2845" s="60"/>
      <c r="AC2845" s="97"/>
      <c r="AD2845" s="83"/>
    </row>
    <row r="2846" spans="27:30" ht="15" customHeight="1" x14ac:dyDescent="0.25">
      <c r="AA2846" s="82"/>
      <c r="AB2846" s="60"/>
      <c r="AC2846" s="97"/>
      <c r="AD2846" s="83"/>
    </row>
    <row r="2847" spans="27:30" ht="15" customHeight="1" x14ac:dyDescent="0.25">
      <c r="AA2847" s="82"/>
      <c r="AB2847" s="60"/>
      <c r="AC2847" s="97"/>
      <c r="AD2847" s="83"/>
    </row>
    <row r="2848" spans="27:30" ht="15" customHeight="1" x14ac:dyDescent="0.25">
      <c r="AA2848" s="82"/>
      <c r="AB2848" s="60"/>
      <c r="AC2848" s="97"/>
      <c r="AD2848" s="83"/>
    </row>
    <row r="2849" spans="27:30" ht="15" customHeight="1" x14ac:dyDescent="0.25">
      <c r="AA2849" s="82"/>
      <c r="AB2849" s="60"/>
      <c r="AC2849" s="97"/>
      <c r="AD2849" s="83"/>
    </row>
    <row r="2850" spans="27:30" ht="15" customHeight="1" x14ac:dyDescent="0.25">
      <c r="AA2850" s="82"/>
      <c r="AB2850" s="60"/>
      <c r="AC2850" s="97"/>
      <c r="AD2850" s="83"/>
    </row>
    <row r="2851" spans="27:30" ht="15" customHeight="1" x14ac:dyDescent="0.25">
      <c r="AA2851" s="82"/>
      <c r="AB2851" s="60"/>
      <c r="AC2851" s="97"/>
      <c r="AD2851" s="83"/>
    </row>
    <row r="2852" spans="27:30" ht="15" customHeight="1" x14ac:dyDescent="0.25">
      <c r="AA2852" s="82"/>
      <c r="AB2852" s="60"/>
      <c r="AC2852" s="97"/>
      <c r="AD2852" s="83"/>
    </row>
    <row r="2853" spans="27:30" ht="15" customHeight="1" x14ac:dyDescent="0.25">
      <c r="AA2853" s="82"/>
      <c r="AB2853" s="60"/>
      <c r="AC2853" s="97"/>
      <c r="AD2853" s="83"/>
    </row>
    <row r="2854" spans="27:30" ht="15" customHeight="1" x14ac:dyDescent="0.25">
      <c r="AA2854" s="82"/>
      <c r="AB2854" s="60"/>
      <c r="AC2854" s="97"/>
      <c r="AD2854" s="83"/>
    </row>
    <row r="2855" spans="27:30" ht="15" customHeight="1" x14ac:dyDescent="0.25">
      <c r="AA2855" s="82"/>
      <c r="AB2855" s="60"/>
      <c r="AC2855" s="97"/>
      <c r="AD2855" s="83"/>
    </row>
    <row r="2856" spans="27:30" ht="15" customHeight="1" x14ac:dyDescent="0.25">
      <c r="AA2856" s="82"/>
      <c r="AB2856" s="60"/>
      <c r="AC2856" s="97"/>
      <c r="AD2856" s="83"/>
    </row>
    <row r="2857" spans="27:30" ht="15" customHeight="1" x14ac:dyDescent="0.25">
      <c r="AA2857" s="82"/>
      <c r="AB2857" s="60"/>
      <c r="AC2857" s="97"/>
      <c r="AD2857" s="83"/>
    </row>
    <row r="2858" spans="27:30" ht="15" customHeight="1" x14ac:dyDescent="0.25">
      <c r="AA2858" s="82"/>
      <c r="AB2858" s="60"/>
      <c r="AC2858" s="97"/>
      <c r="AD2858" s="83"/>
    </row>
    <row r="2859" spans="27:30" ht="15" customHeight="1" x14ac:dyDescent="0.25">
      <c r="AA2859" s="82"/>
      <c r="AB2859" s="60"/>
      <c r="AC2859" s="97"/>
      <c r="AD2859" s="83"/>
    </row>
    <row r="2860" spans="27:30" ht="15" customHeight="1" x14ac:dyDescent="0.25">
      <c r="AA2860" s="82"/>
      <c r="AB2860" s="60"/>
      <c r="AC2860" s="97"/>
      <c r="AD2860" s="83"/>
    </row>
    <row r="2861" spans="27:30" ht="15" customHeight="1" x14ac:dyDescent="0.25">
      <c r="AA2861" s="82"/>
      <c r="AB2861" s="60"/>
      <c r="AC2861" s="97"/>
      <c r="AD2861" s="83"/>
    </row>
    <row r="2862" spans="27:30" ht="15" customHeight="1" x14ac:dyDescent="0.25">
      <c r="AA2862" s="82"/>
      <c r="AB2862" s="60"/>
      <c r="AC2862" s="97"/>
      <c r="AD2862" s="83"/>
    </row>
    <row r="2863" spans="27:30" ht="15" customHeight="1" x14ac:dyDescent="0.25">
      <c r="AA2863" s="82"/>
      <c r="AB2863" s="60"/>
      <c r="AC2863" s="97"/>
      <c r="AD2863" s="83"/>
    </row>
    <row r="2864" spans="27:30" ht="15" customHeight="1" x14ac:dyDescent="0.25">
      <c r="AA2864" s="82"/>
      <c r="AB2864" s="60"/>
      <c r="AC2864" s="97"/>
      <c r="AD2864" s="83"/>
    </row>
    <row r="2865" spans="27:30" ht="15" customHeight="1" x14ac:dyDescent="0.25">
      <c r="AA2865" s="82"/>
      <c r="AB2865" s="60"/>
      <c r="AC2865" s="97"/>
      <c r="AD2865" s="83"/>
    </row>
    <row r="2866" spans="27:30" ht="15" customHeight="1" x14ac:dyDescent="0.25">
      <c r="AA2866" s="82"/>
      <c r="AB2866" s="60"/>
      <c r="AC2866" s="97"/>
      <c r="AD2866" s="83"/>
    </row>
    <row r="2867" spans="27:30" ht="15" customHeight="1" x14ac:dyDescent="0.25">
      <c r="AA2867" s="82"/>
      <c r="AB2867" s="60"/>
      <c r="AC2867" s="97"/>
      <c r="AD2867" s="83"/>
    </row>
    <row r="2868" spans="27:30" ht="15" customHeight="1" x14ac:dyDescent="0.25">
      <c r="AA2868" s="82"/>
      <c r="AB2868" s="60"/>
      <c r="AC2868" s="97"/>
      <c r="AD2868" s="83"/>
    </row>
    <row r="2869" spans="27:30" ht="15" customHeight="1" x14ac:dyDescent="0.25">
      <c r="AA2869" s="82"/>
      <c r="AB2869" s="60"/>
      <c r="AC2869" s="97"/>
      <c r="AD2869" s="83"/>
    </row>
    <row r="2870" spans="27:30" ht="15" customHeight="1" x14ac:dyDescent="0.25">
      <c r="AA2870" s="82"/>
      <c r="AB2870" s="60"/>
      <c r="AC2870" s="97"/>
      <c r="AD2870" s="83"/>
    </row>
    <row r="2871" spans="27:30" ht="15" customHeight="1" x14ac:dyDescent="0.25">
      <c r="AA2871" s="82"/>
      <c r="AB2871" s="60"/>
      <c r="AC2871" s="97"/>
      <c r="AD2871" s="83"/>
    </row>
    <row r="2872" spans="27:30" ht="15" customHeight="1" x14ac:dyDescent="0.25">
      <c r="AA2872" s="82"/>
      <c r="AB2872" s="60"/>
      <c r="AC2872" s="97"/>
      <c r="AD2872" s="83"/>
    </row>
    <row r="2873" spans="27:30" ht="15" customHeight="1" x14ac:dyDescent="0.25">
      <c r="AA2873" s="82"/>
      <c r="AB2873" s="60"/>
      <c r="AC2873" s="97"/>
      <c r="AD2873" s="83"/>
    </row>
    <row r="2874" spans="27:30" ht="15" customHeight="1" x14ac:dyDescent="0.25">
      <c r="AA2874" s="82"/>
      <c r="AB2874" s="60"/>
      <c r="AC2874" s="97"/>
      <c r="AD2874" s="83"/>
    </row>
    <row r="2875" spans="27:30" ht="15" customHeight="1" x14ac:dyDescent="0.25">
      <c r="AA2875" s="82"/>
      <c r="AB2875" s="60"/>
      <c r="AC2875" s="97"/>
      <c r="AD2875" s="83"/>
    </row>
    <row r="2876" spans="27:30" ht="15" customHeight="1" x14ac:dyDescent="0.25">
      <c r="AA2876" s="82"/>
      <c r="AB2876" s="60"/>
      <c r="AC2876" s="97"/>
      <c r="AD2876" s="83"/>
    </row>
    <row r="2877" spans="27:30" ht="15" customHeight="1" x14ac:dyDescent="0.25">
      <c r="AA2877" s="82"/>
      <c r="AB2877" s="60"/>
      <c r="AC2877" s="97"/>
      <c r="AD2877" s="83"/>
    </row>
    <row r="2878" spans="27:30" ht="15" customHeight="1" x14ac:dyDescent="0.25">
      <c r="AA2878" s="82"/>
      <c r="AB2878" s="60"/>
      <c r="AC2878" s="97"/>
      <c r="AD2878" s="83"/>
    </row>
    <row r="2879" spans="27:30" ht="15" customHeight="1" x14ac:dyDescent="0.25">
      <c r="AA2879" s="82"/>
      <c r="AB2879" s="60"/>
      <c r="AC2879" s="97"/>
      <c r="AD2879" s="83"/>
    </row>
    <row r="2880" spans="27:30" ht="15" customHeight="1" x14ac:dyDescent="0.25">
      <c r="AA2880" s="82"/>
      <c r="AB2880" s="60"/>
      <c r="AC2880" s="97"/>
      <c r="AD2880" s="83"/>
    </row>
    <row r="2881" spans="27:30" ht="15" customHeight="1" x14ac:dyDescent="0.25">
      <c r="AA2881" s="82"/>
      <c r="AB2881" s="60"/>
      <c r="AC2881" s="97"/>
      <c r="AD2881" s="83"/>
    </row>
    <row r="2882" spans="27:30" ht="15" customHeight="1" x14ac:dyDescent="0.25">
      <c r="AA2882" s="82"/>
      <c r="AB2882" s="60"/>
      <c r="AC2882" s="97"/>
      <c r="AD2882" s="83"/>
    </row>
    <row r="2883" spans="27:30" ht="15" customHeight="1" x14ac:dyDescent="0.25">
      <c r="AA2883" s="82"/>
      <c r="AB2883" s="60"/>
      <c r="AC2883" s="97"/>
      <c r="AD2883" s="83"/>
    </row>
    <row r="2884" spans="27:30" ht="15" customHeight="1" x14ac:dyDescent="0.25">
      <c r="AA2884" s="82"/>
      <c r="AB2884" s="60"/>
      <c r="AC2884" s="97"/>
      <c r="AD2884" s="83"/>
    </row>
    <row r="2885" spans="27:30" ht="15" customHeight="1" x14ac:dyDescent="0.25">
      <c r="AA2885" s="82"/>
      <c r="AB2885" s="60"/>
      <c r="AC2885" s="97"/>
      <c r="AD2885" s="83"/>
    </row>
    <row r="2886" spans="27:30" ht="15" customHeight="1" x14ac:dyDescent="0.25">
      <c r="AA2886" s="82"/>
      <c r="AB2886" s="60"/>
      <c r="AC2886" s="97"/>
      <c r="AD2886" s="83"/>
    </row>
    <row r="2887" spans="27:30" ht="15" customHeight="1" x14ac:dyDescent="0.25">
      <c r="AA2887" s="82"/>
      <c r="AB2887" s="60"/>
      <c r="AC2887" s="97"/>
      <c r="AD2887" s="83"/>
    </row>
    <row r="2888" spans="27:30" ht="15" customHeight="1" x14ac:dyDescent="0.25">
      <c r="AA2888" s="82"/>
      <c r="AB2888" s="60"/>
      <c r="AC2888" s="97"/>
      <c r="AD2888" s="83"/>
    </row>
    <row r="2889" spans="27:30" ht="15" customHeight="1" x14ac:dyDescent="0.25">
      <c r="AA2889" s="82"/>
      <c r="AB2889" s="60"/>
      <c r="AC2889" s="97"/>
      <c r="AD2889" s="83"/>
    </row>
    <row r="2890" spans="27:30" ht="15" customHeight="1" x14ac:dyDescent="0.25">
      <c r="AA2890" s="82"/>
      <c r="AB2890" s="60"/>
      <c r="AC2890" s="97"/>
      <c r="AD2890" s="83"/>
    </row>
    <row r="2891" spans="27:30" ht="15" customHeight="1" x14ac:dyDescent="0.25">
      <c r="AA2891" s="82"/>
      <c r="AB2891" s="60"/>
      <c r="AC2891" s="97"/>
      <c r="AD2891" s="83"/>
    </row>
    <row r="2892" spans="27:30" ht="15" customHeight="1" x14ac:dyDescent="0.25">
      <c r="AA2892" s="82"/>
      <c r="AB2892" s="60"/>
      <c r="AC2892" s="97"/>
      <c r="AD2892" s="83"/>
    </row>
    <row r="2893" spans="27:30" ht="15" customHeight="1" x14ac:dyDescent="0.25">
      <c r="AA2893" s="82"/>
      <c r="AB2893" s="60"/>
      <c r="AC2893" s="97"/>
      <c r="AD2893" s="83"/>
    </row>
    <row r="2894" spans="27:30" ht="15" customHeight="1" x14ac:dyDescent="0.25">
      <c r="AA2894" s="82"/>
      <c r="AB2894" s="60"/>
      <c r="AC2894" s="97"/>
      <c r="AD2894" s="83"/>
    </row>
    <row r="2895" spans="27:30" ht="15" customHeight="1" x14ac:dyDescent="0.25">
      <c r="AA2895" s="82"/>
      <c r="AB2895" s="60"/>
      <c r="AC2895" s="97"/>
      <c r="AD2895" s="83"/>
    </row>
    <row r="2896" spans="27:30" ht="15" customHeight="1" x14ac:dyDescent="0.25">
      <c r="AA2896" s="82"/>
      <c r="AB2896" s="60"/>
      <c r="AC2896" s="97"/>
      <c r="AD2896" s="83"/>
    </row>
    <row r="2897" spans="27:30" ht="15" customHeight="1" x14ac:dyDescent="0.25">
      <c r="AA2897" s="82"/>
      <c r="AB2897" s="60"/>
      <c r="AC2897" s="97"/>
      <c r="AD2897" s="83"/>
    </row>
    <row r="2898" spans="27:30" ht="15" customHeight="1" x14ac:dyDescent="0.25">
      <c r="AA2898" s="82"/>
      <c r="AB2898" s="60"/>
      <c r="AC2898" s="97"/>
      <c r="AD2898" s="83"/>
    </row>
    <row r="2899" spans="27:30" ht="15" customHeight="1" x14ac:dyDescent="0.25">
      <c r="AA2899" s="82"/>
      <c r="AB2899" s="60"/>
      <c r="AC2899" s="97"/>
      <c r="AD2899" s="83"/>
    </row>
    <row r="2900" spans="27:30" ht="15" customHeight="1" x14ac:dyDescent="0.25">
      <c r="AA2900" s="82"/>
      <c r="AB2900" s="60"/>
      <c r="AC2900" s="97"/>
      <c r="AD2900" s="83"/>
    </row>
    <row r="2901" spans="27:30" ht="15" customHeight="1" x14ac:dyDescent="0.25">
      <c r="AA2901" s="82"/>
      <c r="AB2901" s="60"/>
      <c r="AC2901" s="97"/>
      <c r="AD2901" s="83"/>
    </row>
    <row r="2902" spans="27:30" ht="15" customHeight="1" x14ac:dyDescent="0.25">
      <c r="AA2902" s="82"/>
      <c r="AB2902" s="60"/>
      <c r="AC2902" s="97"/>
      <c r="AD2902" s="83"/>
    </row>
    <row r="2903" spans="27:30" ht="15" customHeight="1" x14ac:dyDescent="0.25">
      <c r="AA2903" s="82"/>
      <c r="AB2903" s="60"/>
      <c r="AC2903" s="97"/>
      <c r="AD2903" s="83"/>
    </row>
    <row r="2904" spans="27:30" ht="15" customHeight="1" x14ac:dyDescent="0.25">
      <c r="AA2904" s="82"/>
      <c r="AB2904" s="60"/>
      <c r="AC2904" s="97"/>
      <c r="AD2904" s="83"/>
    </row>
    <row r="2905" spans="27:30" ht="15" customHeight="1" x14ac:dyDescent="0.25">
      <c r="AA2905" s="82"/>
      <c r="AB2905" s="60"/>
      <c r="AC2905" s="97"/>
      <c r="AD2905" s="83"/>
    </row>
    <row r="2906" spans="27:30" ht="15" customHeight="1" x14ac:dyDescent="0.25">
      <c r="AA2906" s="82"/>
      <c r="AB2906" s="60"/>
      <c r="AC2906" s="97"/>
      <c r="AD2906" s="83"/>
    </row>
    <row r="2907" spans="27:30" ht="15" customHeight="1" x14ac:dyDescent="0.25">
      <c r="AA2907" s="82"/>
      <c r="AB2907" s="60"/>
      <c r="AC2907" s="97"/>
      <c r="AD2907" s="83"/>
    </row>
    <row r="2908" spans="27:30" ht="15" customHeight="1" x14ac:dyDescent="0.25">
      <c r="AA2908" s="82"/>
      <c r="AB2908" s="60"/>
      <c r="AC2908" s="97"/>
      <c r="AD2908" s="83"/>
    </row>
    <row r="2909" spans="27:30" ht="15" customHeight="1" x14ac:dyDescent="0.25">
      <c r="AA2909" s="82"/>
      <c r="AB2909" s="60"/>
      <c r="AC2909" s="97"/>
      <c r="AD2909" s="83"/>
    </row>
    <row r="2910" spans="27:30" ht="15" customHeight="1" x14ac:dyDescent="0.25">
      <c r="AA2910" s="82"/>
      <c r="AB2910" s="60"/>
      <c r="AC2910" s="97"/>
      <c r="AD2910" s="83"/>
    </row>
    <row r="2911" spans="27:30" ht="15" customHeight="1" x14ac:dyDescent="0.25">
      <c r="AA2911" s="82"/>
      <c r="AB2911" s="60"/>
      <c r="AC2911" s="97"/>
      <c r="AD2911" s="83"/>
    </row>
    <row r="2912" spans="27:30" ht="15" customHeight="1" x14ac:dyDescent="0.25">
      <c r="AA2912" s="82"/>
      <c r="AB2912" s="60"/>
      <c r="AC2912" s="97"/>
      <c r="AD2912" s="83"/>
    </row>
    <row r="2913" spans="27:30" ht="15" customHeight="1" x14ac:dyDescent="0.25">
      <c r="AA2913" s="82"/>
      <c r="AB2913" s="60"/>
      <c r="AC2913" s="97"/>
      <c r="AD2913" s="83"/>
    </row>
    <row r="2914" spans="27:30" ht="15" customHeight="1" x14ac:dyDescent="0.25">
      <c r="AA2914" s="82"/>
      <c r="AB2914" s="60"/>
      <c r="AC2914" s="97"/>
      <c r="AD2914" s="83"/>
    </row>
    <row r="2915" spans="27:30" ht="15" customHeight="1" x14ac:dyDescent="0.25">
      <c r="AA2915" s="82"/>
      <c r="AB2915" s="60"/>
      <c r="AC2915" s="97"/>
      <c r="AD2915" s="83"/>
    </row>
    <row r="2916" spans="27:30" ht="15" customHeight="1" x14ac:dyDescent="0.25">
      <c r="AA2916" s="82"/>
      <c r="AB2916" s="60"/>
      <c r="AC2916" s="97"/>
      <c r="AD2916" s="83"/>
    </row>
    <row r="2917" spans="27:30" ht="15" customHeight="1" x14ac:dyDescent="0.25">
      <c r="AA2917" s="82"/>
      <c r="AB2917" s="60"/>
      <c r="AC2917" s="97"/>
      <c r="AD2917" s="83"/>
    </row>
    <row r="2918" spans="27:30" ht="15" customHeight="1" x14ac:dyDescent="0.25">
      <c r="AA2918" s="82"/>
      <c r="AB2918" s="60"/>
      <c r="AC2918" s="97"/>
      <c r="AD2918" s="83"/>
    </row>
    <row r="2919" spans="27:30" ht="15" customHeight="1" x14ac:dyDescent="0.25">
      <c r="AA2919" s="82"/>
      <c r="AB2919" s="60"/>
      <c r="AC2919" s="97"/>
      <c r="AD2919" s="83"/>
    </row>
    <row r="2920" spans="27:30" ht="15" customHeight="1" x14ac:dyDescent="0.25">
      <c r="AA2920" s="82"/>
      <c r="AB2920" s="60"/>
      <c r="AC2920" s="97"/>
      <c r="AD2920" s="83"/>
    </row>
    <row r="2921" spans="27:30" ht="15" customHeight="1" x14ac:dyDescent="0.25">
      <c r="AA2921" s="82"/>
      <c r="AB2921" s="60"/>
      <c r="AC2921" s="97"/>
      <c r="AD2921" s="83"/>
    </row>
    <row r="2922" spans="27:30" ht="15" customHeight="1" x14ac:dyDescent="0.25">
      <c r="AA2922" s="82"/>
      <c r="AB2922" s="60"/>
      <c r="AC2922" s="97"/>
      <c r="AD2922" s="83"/>
    </row>
    <row r="2923" spans="27:30" ht="15" customHeight="1" x14ac:dyDescent="0.25">
      <c r="AA2923" s="82"/>
      <c r="AB2923" s="60"/>
      <c r="AC2923" s="97"/>
      <c r="AD2923" s="83"/>
    </row>
    <row r="2924" spans="27:30" ht="15" customHeight="1" x14ac:dyDescent="0.25">
      <c r="AA2924" s="82"/>
      <c r="AB2924" s="60"/>
      <c r="AC2924" s="97"/>
      <c r="AD2924" s="83"/>
    </row>
    <row r="2925" spans="27:30" ht="15" customHeight="1" x14ac:dyDescent="0.25">
      <c r="AA2925" s="82"/>
      <c r="AB2925" s="60"/>
      <c r="AC2925" s="97"/>
      <c r="AD2925" s="83"/>
    </row>
    <row r="2926" spans="27:30" ht="15" customHeight="1" x14ac:dyDescent="0.25">
      <c r="AA2926" s="82"/>
      <c r="AB2926" s="60"/>
      <c r="AC2926" s="97"/>
      <c r="AD2926" s="83"/>
    </row>
    <row r="2927" spans="27:30" ht="15" customHeight="1" x14ac:dyDescent="0.25">
      <c r="AA2927" s="82"/>
      <c r="AB2927" s="60"/>
      <c r="AC2927" s="97"/>
      <c r="AD2927" s="83"/>
    </row>
    <row r="2928" spans="27:30" ht="15" customHeight="1" x14ac:dyDescent="0.25">
      <c r="AA2928" s="82"/>
      <c r="AB2928" s="60"/>
      <c r="AC2928" s="97"/>
      <c r="AD2928" s="83"/>
    </row>
    <row r="2929" spans="27:30" ht="15" customHeight="1" x14ac:dyDescent="0.25">
      <c r="AA2929" s="82"/>
      <c r="AB2929" s="60"/>
      <c r="AC2929" s="97"/>
      <c r="AD2929" s="83"/>
    </row>
    <row r="2930" spans="27:30" ht="15" customHeight="1" x14ac:dyDescent="0.25">
      <c r="AA2930" s="82"/>
      <c r="AB2930" s="60"/>
      <c r="AC2930" s="97"/>
      <c r="AD2930" s="83"/>
    </row>
    <row r="2931" spans="27:30" ht="15" customHeight="1" x14ac:dyDescent="0.25">
      <c r="AA2931" s="82"/>
      <c r="AB2931" s="60"/>
      <c r="AC2931" s="97"/>
      <c r="AD2931" s="83"/>
    </row>
    <row r="2932" spans="27:30" ht="15" customHeight="1" x14ac:dyDescent="0.25">
      <c r="AA2932" s="82"/>
      <c r="AB2932" s="60"/>
      <c r="AC2932" s="97"/>
      <c r="AD2932" s="83"/>
    </row>
    <row r="2933" spans="27:30" ht="15" customHeight="1" x14ac:dyDescent="0.25">
      <c r="AA2933" s="82"/>
      <c r="AB2933" s="60"/>
      <c r="AC2933" s="97"/>
      <c r="AD2933" s="83"/>
    </row>
    <row r="2934" spans="27:30" ht="15" customHeight="1" x14ac:dyDescent="0.25">
      <c r="AA2934" s="82"/>
      <c r="AB2934" s="60"/>
      <c r="AC2934" s="97"/>
      <c r="AD2934" s="83"/>
    </row>
    <row r="2935" spans="27:30" ht="15" customHeight="1" x14ac:dyDescent="0.25">
      <c r="AA2935" s="82"/>
      <c r="AB2935" s="60"/>
      <c r="AC2935" s="97"/>
      <c r="AD2935" s="83"/>
    </row>
    <row r="2936" spans="27:30" ht="15" customHeight="1" x14ac:dyDescent="0.25">
      <c r="AA2936" s="82"/>
      <c r="AB2936" s="60"/>
      <c r="AC2936" s="97"/>
      <c r="AD2936" s="83"/>
    </row>
    <row r="2937" spans="27:30" ht="15" customHeight="1" x14ac:dyDescent="0.25">
      <c r="AA2937" s="82"/>
      <c r="AB2937" s="60"/>
      <c r="AC2937" s="97"/>
      <c r="AD2937" s="83"/>
    </row>
    <row r="2938" spans="27:30" ht="15" customHeight="1" x14ac:dyDescent="0.25">
      <c r="AA2938" s="82"/>
      <c r="AB2938" s="60"/>
      <c r="AC2938" s="97"/>
      <c r="AD2938" s="83"/>
    </row>
    <row r="2939" spans="27:30" ht="15" customHeight="1" x14ac:dyDescent="0.25">
      <c r="AA2939" s="82"/>
      <c r="AB2939" s="60"/>
      <c r="AC2939" s="97"/>
      <c r="AD2939" s="83"/>
    </row>
    <row r="2940" spans="27:30" ht="15" customHeight="1" x14ac:dyDescent="0.25">
      <c r="AA2940" s="82"/>
      <c r="AB2940" s="60"/>
      <c r="AC2940" s="97"/>
      <c r="AD2940" s="83"/>
    </row>
    <row r="2941" spans="27:30" ht="15" customHeight="1" x14ac:dyDescent="0.25">
      <c r="AA2941" s="82"/>
      <c r="AB2941" s="60"/>
      <c r="AC2941" s="97"/>
      <c r="AD2941" s="83"/>
    </row>
    <row r="2942" spans="27:30" ht="15" customHeight="1" x14ac:dyDescent="0.25">
      <c r="AA2942" s="82"/>
      <c r="AB2942" s="60"/>
      <c r="AC2942" s="97"/>
      <c r="AD2942" s="83"/>
    </row>
    <row r="2943" spans="27:30" ht="15" customHeight="1" x14ac:dyDescent="0.25">
      <c r="AA2943" s="82"/>
      <c r="AB2943" s="60"/>
      <c r="AC2943" s="97"/>
      <c r="AD2943" s="83"/>
    </row>
    <row r="2944" spans="27:30" ht="15" customHeight="1" x14ac:dyDescent="0.25">
      <c r="AA2944" s="82"/>
      <c r="AB2944" s="60"/>
      <c r="AC2944" s="97"/>
      <c r="AD2944" s="83"/>
    </row>
    <row r="2945" spans="27:30" ht="15" customHeight="1" x14ac:dyDescent="0.25">
      <c r="AA2945" s="82"/>
      <c r="AB2945" s="60"/>
      <c r="AC2945" s="97"/>
      <c r="AD2945" s="83"/>
    </row>
    <row r="2946" spans="27:30" ht="15" customHeight="1" x14ac:dyDescent="0.25">
      <c r="AA2946" s="82"/>
      <c r="AB2946" s="60"/>
      <c r="AC2946" s="97"/>
      <c r="AD2946" s="83"/>
    </row>
    <row r="2947" spans="27:30" ht="15" customHeight="1" x14ac:dyDescent="0.25">
      <c r="AA2947" s="82"/>
      <c r="AB2947" s="60"/>
      <c r="AC2947" s="97"/>
      <c r="AD2947" s="83"/>
    </row>
    <row r="2948" spans="27:30" ht="15" customHeight="1" x14ac:dyDescent="0.25">
      <c r="AA2948" s="82"/>
      <c r="AB2948" s="60"/>
      <c r="AC2948" s="97"/>
      <c r="AD2948" s="83"/>
    </row>
    <row r="2949" spans="27:30" ht="15" customHeight="1" x14ac:dyDescent="0.25">
      <c r="AA2949" s="82"/>
      <c r="AB2949" s="60"/>
      <c r="AC2949" s="97"/>
      <c r="AD2949" s="83"/>
    </row>
    <row r="2950" spans="27:30" ht="15" customHeight="1" x14ac:dyDescent="0.25">
      <c r="AA2950" s="82"/>
      <c r="AB2950" s="60"/>
      <c r="AC2950" s="97"/>
      <c r="AD2950" s="83"/>
    </row>
    <row r="2951" spans="27:30" ht="15" customHeight="1" x14ac:dyDescent="0.25">
      <c r="AA2951" s="82"/>
      <c r="AB2951" s="60"/>
      <c r="AC2951" s="97"/>
      <c r="AD2951" s="83"/>
    </row>
    <row r="2952" spans="27:30" ht="15" customHeight="1" x14ac:dyDescent="0.25">
      <c r="AA2952" s="82"/>
      <c r="AB2952" s="60"/>
      <c r="AC2952" s="97"/>
      <c r="AD2952" s="83"/>
    </row>
    <row r="2953" spans="27:30" ht="15" customHeight="1" x14ac:dyDescent="0.25">
      <c r="AA2953" s="82"/>
      <c r="AB2953" s="60"/>
      <c r="AC2953" s="97"/>
      <c r="AD2953" s="83"/>
    </row>
    <row r="2954" spans="27:30" ht="15" customHeight="1" x14ac:dyDescent="0.25">
      <c r="AA2954" s="82"/>
      <c r="AB2954" s="60"/>
      <c r="AC2954" s="97"/>
      <c r="AD2954" s="83"/>
    </row>
    <row r="2955" spans="27:30" ht="15" customHeight="1" x14ac:dyDescent="0.25">
      <c r="AA2955" s="82"/>
      <c r="AB2955" s="60"/>
      <c r="AC2955" s="97"/>
      <c r="AD2955" s="83"/>
    </row>
    <row r="2956" spans="27:30" ht="15" customHeight="1" x14ac:dyDescent="0.25">
      <c r="AA2956" s="82"/>
      <c r="AB2956" s="60"/>
      <c r="AC2956" s="97"/>
      <c r="AD2956" s="83"/>
    </row>
    <row r="2957" spans="27:30" ht="15" customHeight="1" x14ac:dyDescent="0.25">
      <c r="AA2957" s="82"/>
      <c r="AB2957" s="60"/>
      <c r="AC2957" s="97"/>
      <c r="AD2957" s="83"/>
    </row>
    <row r="2958" spans="27:30" ht="15" customHeight="1" x14ac:dyDescent="0.25">
      <c r="AA2958" s="82"/>
      <c r="AB2958" s="60"/>
      <c r="AC2958" s="97"/>
      <c r="AD2958" s="83"/>
    </row>
    <row r="2959" spans="27:30" ht="15" customHeight="1" x14ac:dyDescent="0.25">
      <c r="AA2959" s="82"/>
      <c r="AB2959" s="60"/>
      <c r="AC2959" s="97"/>
      <c r="AD2959" s="83"/>
    </row>
    <row r="2960" spans="27:30" ht="15" customHeight="1" x14ac:dyDescent="0.25">
      <c r="AA2960" s="82"/>
      <c r="AB2960" s="60"/>
      <c r="AC2960" s="97"/>
      <c r="AD2960" s="83"/>
    </row>
    <row r="2961" spans="27:30" ht="15" customHeight="1" x14ac:dyDescent="0.25">
      <c r="AA2961" s="82"/>
      <c r="AB2961" s="60"/>
      <c r="AC2961" s="97"/>
      <c r="AD2961" s="83"/>
    </row>
    <row r="2962" spans="27:30" ht="15" customHeight="1" x14ac:dyDescent="0.25">
      <c r="AA2962" s="82"/>
      <c r="AB2962" s="60"/>
      <c r="AC2962" s="97"/>
      <c r="AD2962" s="83"/>
    </row>
    <row r="2963" spans="27:30" ht="15" customHeight="1" x14ac:dyDescent="0.25">
      <c r="AA2963" s="82"/>
      <c r="AB2963" s="60"/>
      <c r="AC2963" s="97"/>
      <c r="AD2963" s="83"/>
    </row>
    <row r="2964" spans="27:30" ht="15" customHeight="1" x14ac:dyDescent="0.25">
      <c r="AA2964" s="82"/>
      <c r="AB2964" s="60"/>
      <c r="AC2964" s="97"/>
      <c r="AD2964" s="83"/>
    </row>
    <row r="2965" spans="27:30" ht="15" customHeight="1" x14ac:dyDescent="0.25">
      <c r="AA2965" s="82"/>
      <c r="AB2965" s="60"/>
      <c r="AC2965" s="97"/>
      <c r="AD2965" s="83"/>
    </row>
    <row r="2966" spans="27:30" ht="15" customHeight="1" x14ac:dyDescent="0.25">
      <c r="AA2966" s="82"/>
      <c r="AB2966" s="60"/>
      <c r="AC2966" s="97"/>
      <c r="AD2966" s="83"/>
    </row>
    <row r="2967" spans="27:30" ht="15" customHeight="1" x14ac:dyDescent="0.25">
      <c r="AA2967" s="82"/>
      <c r="AB2967" s="60"/>
      <c r="AC2967" s="97"/>
      <c r="AD2967" s="83"/>
    </row>
    <row r="2968" spans="27:30" ht="15" customHeight="1" x14ac:dyDescent="0.25">
      <c r="AA2968" s="82"/>
      <c r="AB2968" s="60"/>
      <c r="AC2968" s="97"/>
      <c r="AD2968" s="83"/>
    </row>
    <row r="2969" spans="27:30" ht="15" customHeight="1" x14ac:dyDescent="0.25">
      <c r="AA2969" s="82"/>
      <c r="AB2969" s="60"/>
      <c r="AC2969" s="97"/>
      <c r="AD2969" s="83"/>
    </row>
    <row r="2970" spans="27:30" ht="15" customHeight="1" x14ac:dyDescent="0.25">
      <c r="AA2970" s="82"/>
      <c r="AB2970" s="60"/>
      <c r="AC2970" s="97"/>
      <c r="AD2970" s="83"/>
    </row>
    <row r="2971" spans="27:30" ht="15" customHeight="1" x14ac:dyDescent="0.25">
      <c r="AA2971" s="82"/>
      <c r="AB2971" s="60"/>
      <c r="AC2971" s="97"/>
      <c r="AD2971" s="83"/>
    </row>
    <row r="2972" spans="27:30" ht="15" customHeight="1" x14ac:dyDescent="0.25">
      <c r="AA2972" s="82"/>
      <c r="AB2972" s="60"/>
      <c r="AC2972" s="97"/>
      <c r="AD2972" s="83"/>
    </row>
    <row r="2973" spans="27:30" ht="15" customHeight="1" x14ac:dyDescent="0.25">
      <c r="AA2973" s="82"/>
      <c r="AB2973" s="60"/>
      <c r="AC2973" s="97"/>
      <c r="AD2973" s="83"/>
    </row>
    <row r="2974" spans="27:30" ht="15" customHeight="1" x14ac:dyDescent="0.25">
      <c r="AA2974" s="82"/>
      <c r="AB2974" s="60"/>
      <c r="AC2974" s="97"/>
      <c r="AD2974" s="83"/>
    </row>
    <row r="2975" spans="27:30" ht="15" customHeight="1" x14ac:dyDescent="0.25">
      <c r="AA2975" s="82"/>
      <c r="AB2975" s="60"/>
      <c r="AC2975" s="97"/>
      <c r="AD2975" s="83"/>
    </row>
    <row r="2976" spans="27:30" ht="15" customHeight="1" x14ac:dyDescent="0.25">
      <c r="AA2976" s="82"/>
      <c r="AB2976" s="60"/>
      <c r="AC2976" s="97"/>
      <c r="AD2976" s="83"/>
    </row>
    <row r="2977" spans="27:30" ht="15" customHeight="1" x14ac:dyDescent="0.25">
      <c r="AA2977" s="82"/>
      <c r="AB2977" s="60"/>
      <c r="AC2977" s="97"/>
      <c r="AD2977" s="83"/>
    </row>
    <row r="2978" spans="27:30" ht="15" customHeight="1" x14ac:dyDescent="0.25">
      <c r="AA2978" s="82"/>
      <c r="AB2978" s="60"/>
      <c r="AC2978" s="97"/>
      <c r="AD2978" s="83"/>
    </row>
    <row r="2979" spans="27:30" ht="15" customHeight="1" x14ac:dyDescent="0.25">
      <c r="AA2979" s="82"/>
      <c r="AB2979" s="60"/>
      <c r="AC2979" s="97"/>
      <c r="AD2979" s="83"/>
    </row>
    <row r="2980" spans="27:30" ht="15" customHeight="1" x14ac:dyDescent="0.25">
      <c r="AA2980" s="82"/>
      <c r="AB2980" s="60"/>
      <c r="AC2980" s="97"/>
      <c r="AD2980" s="83"/>
    </row>
    <row r="2981" spans="27:30" ht="15" customHeight="1" x14ac:dyDescent="0.25">
      <c r="AA2981" s="82"/>
      <c r="AB2981" s="60"/>
      <c r="AC2981" s="97"/>
      <c r="AD2981" s="83"/>
    </row>
    <row r="2982" spans="27:30" ht="15" customHeight="1" x14ac:dyDescent="0.25">
      <c r="AA2982" s="82"/>
      <c r="AB2982" s="60"/>
      <c r="AC2982" s="97"/>
      <c r="AD2982" s="83"/>
    </row>
    <row r="2983" spans="27:30" ht="15" customHeight="1" x14ac:dyDescent="0.25">
      <c r="AA2983" s="82"/>
      <c r="AB2983" s="60"/>
      <c r="AC2983" s="97"/>
      <c r="AD2983" s="83"/>
    </row>
    <row r="2984" spans="27:30" ht="15" customHeight="1" x14ac:dyDescent="0.25">
      <c r="AA2984" s="82"/>
      <c r="AB2984" s="60"/>
      <c r="AC2984" s="97"/>
      <c r="AD2984" s="83"/>
    </row>
    <row r="2985" spans="27:30" ht="15" customHeight="1" x14ac:dyDescent="0.25">
      <c r="AA2985" s="82"/>
      <c r="AB2985" s="60"/>
      <c r="AC2985" s="97"/>
      <c r="AD2985" s="83"/>
    </row>
    <row r="2986" spans="27:30" ht="15" customHeight="1" x14ac:dyDescent="0.25">
      <c r="AA2986" s="82"/>
      <c r="AB2986" s="60"/>
      <c r="AC2986" s="97"/>
      <c r="AD2986" s="83"/>
    </row>
    <row r="2987" spans="27:30" ht="15" customHeight="1" x14ac:dyDescent="0.25">
      <c r="AA2987" s="82"/>
      <c r="AB2987" s="60"/>
      <c r="AC2987" s="97"/>
      <c r="AD2987" s="83"/>
    </row>
    <row r="2988" spans="27:30" ht="15" customHeight="1" x14ac:dyDescent="0.25">
      <c r="AA2988" s="82"/>
      <c r="AB2988" s="60"/>
      <c r="AC2988" s="97"/>
      <c r="AD2988" s="83"/>
    </row>
    <row r="2989" spans="27:30" ht="15" customHeight="1" x14ac:dyDescent="0.25">
      <c r="AA2989" s="82"/>
      <c r="AB2989" s="60"/>
      <c r="AC2989" s="97"/>
      <c r="AD2989" s="83"/>
    </row>
    <row r="2990" spans="27:30" ht="15" customHeight="1" x14ac:dyDescent="0.25">
      <c r="AA2990" s="82"/>
      <c r="AB2990" s="60"/>
      <c r="AC2990" s="97"/>
      <c r="AD2990" s="83"/>
    </row>
    <row r="2991" spans="27:30" ht="15" customHeight="1" x14ac:dyDescent="0.25">
      <c r="AA2991" s="82"/>
      <c r="AB2991" s="60"/>
      <c r="AC2991" s="97"/>
      <c r="AD2991" s="83"/>
    </row>
    <row r="2992" spans="27:30" ht="15" customHeight="1" x14ac:dyDescent="0.25">
      <c r="AA2992" s="82"/>
      <c r="AB2992" s="60"/>
      <c r="AC2992" s="97"/>
      <c r="AD2992" s="83"/>
    </row>
    <row r="2993" spans="27:30" ht="15" customHeight="1" x14ac:dyDescent="0.25">
      <c r="AA2993" s="82"/>
      <c r="AB2993" s="60"/>
      <c r="AC2993" s="97"/>
      <c r="AD2993" s="83"/>
    </row>
    <row r="2994" spans="27:30" ht="15" customHeight="1" x14ac:dyDescent="0.25">
      <c r="AA2994" s="82"/>
      <c r="AB2994" s="60"/>
      <c r="AC2994" s="97"/>
      <c r="AD2994" s="83"/>
    </row>
    <row r="2995" spans="27:30" ht="15" customHeight="1" x14ac:dyDescent="0.25">
      <c r="AA2995" s="82"/>
      <c r="AB2995" s="60"/>
      <c r="AC2995" s="97"/>
      <c r="AD2995" s="83"/>
    </row>
    <row r="2996" spans="27:30" ht="15" customHeight="1" x14ac:dyDescent="0.25">
      <c r="AA2996" s="82"/>
      <c r="AB2996" s="60"/>
      <c r="AC2996" s="97"/>
      <c r="AD2996" s="83"/>
    </row>
    <row r="2997" spans="27:30" ht="15" customHeight="1" x14ac:dyDescent="0.25">
      <c r="AA2997" s="82"/>
      <c r="AB2997" s="60"/>
      <c r="AC2997" s="97"/>
      <c r="AD2997" s="83"/>
    </row>
    <row r="2998" spans="27:30" ht="15" customHeight="1" x14ac:dyDescent="0.25">
      <c r="AA2998" s="82"/>
      <c r="AB2998" s="60"/>
      <c r="AC2998" s="97"/>
      <c r="AD2998" s="83"/>
    </row>
    <row r="2999" spans="27:30" ht="15" customHeight="1" x14ac:dyDescent="0.25">
      <c r="AA2999" s="82"/>
      <c r="AB2999" s="60"/>
      <c r="AC2999" s="97"/>
      <c r="AD2999" s="83"/>
    </row>
    <row r="3000" spans="27:30" ht="15" customHeight="1" x14ac:dyDescent="0.25">
      <c r="AA3000" s="82"/>
      <c r="AB3000" s="60"/>
      <c r="AC3000" s="97"/>
      <c r="AD3000" s="83"/>
    </row>
    <row r="3001" spans="27:30" ht="15" customHeight="1" x14ac:dyDescent="0.25">
      <c r="AA3001" s="82"/>
      <c r="AB3001" s="60"/>
      <c r="AC3001" s="97"/>
      <c r="AD3001" s="83"/>
    </row>
    <row r="3002" spans="27:30" ht="15" customHeight="1" x14ac:dyDescent="0.25">
      <c r="AA3002" s="82"/>
      <c r="AB3002" s="60"/>
      <c r="AC3002" s="97"/>
      <c r="AD3002" s="83"/>
    </row>
    <row r="3003" spans="27:30" ht="15" customHeight="1" x14ac:dyDescent="0.25">
      <c r="AA3003" s="82"/>
      <c r="AB3003" s="60"/>
      <c r="AC3003" s="97"/>
      <c r="AD3003" s="83"/>
    </row>
    <row r="3004" spans="27:30" ht="15" customHeight="1" x14ac:dyDescent="0.25">
      <c r="AA3004" s="82"/>
      <c r="AB3004" s="60"/>
      <c r="AC3004" s="97"/>
      <c r="AD3004" s="83"/>
    </row>
    <row r="3005" spans="27:30" ht="15" customHeight="1" x14ac:dyDescent="0.25">
      <c r="AA3005" s="82"/>
      <c r="AB3005" s="60"/>
      <c r="AC3005" s="97"/>
      <c r="AD3005" s="83"/>
    </row>
    <row r="3006" spans="27:30" ht="15" customHeight="1" x14ac:dyDescent="0.25">
      <c r="AA3006" s="82"/>
      <c r="AB3006" s="60"/>
      <c r="AC3006" s="97"/>
      <c r="AD3006" s="83"/>
    </row>
    <row r="3007" spans="27:30" ht="15" customHeight="1" x14ac:dyDescent="0.25">
      <c r="AA3007" s="82"/>
      <c r="AB3007" s="60"/>
      <c r="AC3007" s="97"/>
      <c r="AD3007" s="83"/>
    </row>
    <row r="3008" spans="27:30" ht="15" customHeight="1" x14ac:dyDescent="0.25">
      <c r="AA3008" s="82"/>
      <c r="AB3008" s="60"/>
      <c r="AC3008" s="97"/>
      <c r="AD3008" s="83"/>
    </row>
    <row r="3009" spans="27:30" ht="15" customHeight="1" x14ac:dyDescent="0.25">
      <c r="AA3009" s="82"/>
      <c r="AB3009" s="60"/>
      <c r="AC3009" s="97"/>
      <c r="AD3009" s="83"/>
    </row>
    <row r="3010" spans="27:30" ht="15" customHeight="1" x14ac:dyDescent="0.25">
      <c r="AA3010" s="82"/>
      <c r="AB3010" s="60"/>
      <c r="AC3010" s="97"/>
      <c r="AD3010" s="83"/>
    </row>
    <row r="3011" spans="27:30" ht="15" customHeight="1" x14ac:dyDescent="0.25">
      <c r="AA3011" s="82"/>
      <c r="AB3011" s="60"/>
      <c r="AC3011" s="97"/>
      <c r="AD3011" s="83"/>
    </row>
    <row r="3012" spans="27:30" ht="15" customHeight="1" x14ac:dyDescent="0.25">
      <c r="AA3012" s="82"/>
      <c r="AB3012" s="60"/>
      <c r="AC3012" s="97"/>
      <c r="AD3012" s="83"/>
    </row>
    <row r="3013" spans="27:30" ht="15" customHeight="1" x14ac:dyDescent="0.25">
      <c r="AA3013" s="82"/>
      <c r="AB3013" s="60"/>
      <c r="AC3013" s="97"/>
      <c r="AD3013" s="83"/>
    </row>
    <row r="3014" spans="27:30" ht="15" customHeight="1" x14ac:dyDescent="0.25">
      <c r="AA3014" s="82"/>
      <c r="AB3014" s="60"/>
      <c r="AC3014" s="97"/>
      <c r="AD3014" s="83"/>
    </row>
    <row r="3015" spans="27:30" ht="15" customHeight="1" x14ac:dyDescent="0.25">
      <c r="AA3015" s="82"/>
      <c r="AB3015" s="60"/>
      <c r="AC3015" s="97"/>
      <c r="AD3015" s="83"/>
    </row>
    <row r="3016" spans="27:30" ht="15" customHeight="1" x14ac:dyDescent="0.25">
      <c r="AA3016" s="82"/>
      <c r="AB3016" s="60"/>
      <c r="AC3016" s="97"/>
      <c r="AD3016" s="83"/>
    </row>
    <row r="3017" spans="27:30" ht="15" customHeight="1" x14ac:dyDescent="0.25">
      <c r="AA3017" s="82"/>
      <c r="AB3017" s="60"/>
      <c r="AC3017" s="97"/>
      <c r="AD3017" s="83"/>
    </row>
    <row r="3018" spans="27:30" ht="15" customHeight="1" x14ac:dyDescent="0.25">
      <c r="AA3018" s="82"/>
      <c r="AB3018" s="60"/>
      <c r="AC3018" s="97"/>
      <c r="AD3018" s="83"/>
    </row>
    <row r="3019" spans="27:30" ht="15" customHeight="1" x14ac:dyDescent="0.25">
      <c r="AA3019" s="82"/>
      <c r="AB3019" s="60"/>
      <c r="AC3019" s="97"/>
      <c r="AD3019" s="83"/>
    </row>
    <row r="3020" spans="27:30" ht="15" customHeight="1" x14ac:dyDescent="0.25">
      <c r="AA3020" s="82"/>
      <c r="AB3020" s="60"/>
      <c r="AC3020" s="97"/>
      <c r="AD3020" s="83"/>
    </row>
    <row r="3021" spans="27:30" ht="15" customHeight="1" x14ac:dyDescent="0.25">
      <c r="AA3021" s="82"/>
      <c r="AB3021" s="60"/>
      <c r="AC3021" s="97"/>
      <c r="AD3021" s="83"/>
    </row>
    <row r="3022" spans="27:30" ht="15" customHeight="1" x14ac:dyDescent="0.25">
      <c r="AA3022" s="82"/>
      <c r="AB3022" s="60"/>
      <c r="AC3022" s="97"/>
      <c r="AD3022" s="83"/>
    </row>
    <row r="3023" spans="27:30" ht="15" customHeight="1" x14ac:dyDescent="0.25">
      <c r="AA3023" s="82"/>
      <c r="AB3023" s="60"/>
      <c r="AC3023" s="97"/>
      <c r="AD3023" s="83"/>
    </row>
    <row r="3024" spans="27:30" ht="15" customHeight="1" x14ac:dyDescent="0.25">
      <c r="AA3024" s="82"/>
      <c r="AB3024" s="60"/>
      <c r="AC3024" s="97"/>
      <c r="AD3024" s="83"/>
    </row>
    <row r="3025" spans="27:30" ht="15" customHeight="1" x14ac:dyDescent="0.25">
      <c r="AA3025" s="82"/>
      <c r="AB3025" s="60"/>
      <c r="AC3025" s="97"/>
      <c r="AD3025" s="83"/>
    </row>
    <row r="3026" spans="27:30" ht="15" customHeight="1" x14ac:dyDescent="0.25">
      <c r="AA3026" s="82"/>
      <c r="AB3026" s="60"/>
      <c r="AC3026" s="97"/>
      <c r="AD3026" s="83"/>
    </row>
    <row r="3027" spans="27:30" ht="15" customHeight="1" x14ac:dyDescent="0.25">
      <c r="AA3027" s="82"/>
      <c r="AB3027" s="60"/>
      <c r="AC3027" s="97"/>
      <c r="AD3027" s="83"/>
    </row>
    <row r="3028" spans="27:30" ht="15" customHeight="1" x14ac:dyDescent="0.25">
      <c r="AA3028" s="82"/>
      <c r="AB3028" s="60"/>
      <c r="AC3028" s="97"/>
      <c r="AD3028" s="83"/>
    </row>
    <row r="3029" spans="27:30" ht="15" customHeight="1" x14ac:dyDescent="0.25">
      <c r="AA3029" s="82"/>
      <c r="AB3029" s="60"/>
      <c r="AC3029" s="97"/>
      <c r="AD3029" s="83"/>
    </row>
    <row r="3030" spans="27:30" ht="15" customHeight="1" x14ac:dyDescent="0.25">
      <c r="AA3030" s="82"/>
      <c r="AB3030" s="60"/>
      <c r="AC3030" s="97"/>
      <c r="AD3030" s="83"/>
    </row>
    <row r="3031" spans="27:30" ht="15" customHeight="1" x14ac:dyDescent="0.25">
      <c r="AA3031" s="82"/>
      <c r="AB3031" s="60"/>
      <c r="AC3031" s="97"/>
      <c r="AD3031" s="83"/>
    </row>
    <row r="3032" spans="27:30" ht="15" customHeight="1" x14ac:dyDescent="0.25">
      <c r="AA3032" s="82"/>
      <c r="AB3032" s="60"/>
      <c r="AC3032" s="97"/>
      <c r="AD3032" s="83"/>
    </row>
    <row r="3033" spans="27:30" ht="15" customHeight="1" x14ac:dyDescent="0.25">
      <c r="AA3033" s="82"/>
      <c r="AB3033" s="60"/>
      <c r="AC3033" s="97"/>
      <c r="AD3033" s="83"/>
    </row>
    <row r="3034" spans="27:30" ht="15" customHeight="1" x14ac:dyDescent="0.25">
      <c r="AA3034" s="82"/>
      <c r="AB3034" s="60"/>
      <c r="AC3034" s="97"/>
      <c r="AD3034" s="83"/>
    </row>
    <row r="3035" spans="27:30" ht="15" customHeight="1" x14ac:dyDescent="0.25">
      <c r="AA3035" s="82"/>
      <c r="AB3035" s="60"/>
      <c r="AC3035" s="97"/>
      <c r="AD3035" s="83"/>
    </row>
    <row r="3036" spans="27:30" ht="15" customHeight="1" x14ac:dyDescent="0.25">
      <c r="AA3036" s="82"/>
      <c r="AB3036" s="60"/>
      <c r="AC3036" s="97"/>
      <c r="AD3036" s="83"/>
    </row>
    <row r="3037" spans="27:30" ht="15" customHeight="1" x14ac:dyDescent="0.25">
      <c r="AA3037" s="82"/>
      <c r="AB3037" s="60"/>
      <c r="AC3037" s="97"/>
      <c r="AD3037" s="83"/>
    </row>
    <row r="3038" spans="27:30" ht="15" customHeight="1" x14ac:dyDescent="0.25">
      <c r="AA3038" s="82"/>
      <c r="AB3038" s="60"/>
      <c r="AC3038" s="97"/>
      <c r="AD3038" s="83"/>
    </row>
    <row r="3039" spans="27:30" ht="15" customHeight="1" x14ac:dyDescent="0.25">
      <c r="AA3039" s="82"/>
      <c r="AB3039" s="60"/>
      <c r="AC3039" s="97"/>
      <c r="AD3039" s="83"/>
    </row>
    <row r="3040" spans="27:30" ht="15" customHeight="1" x14ac:dyDescent="0.25">
      <c r="AA3040" s="82"/>
      <c r="AB3040" s="60"/>
      <c r="AC3040" s="97"/>
      <c r="AD3040" s="83"/>
    </row>
    <row r="3041" spans="27:30" ht="15" customHeight="1" x14ac:dyDescent="0.25">
      <c r="AA3041" s="82"/>
      <c r="AB3041" s="60"/>
      <c r="AC3041" s="97"/>
      <c r="AD3041" s="83"/>
    </row>
    <row r="3042" spans="27:30" ht="15" customHeight="1" x14ac:dyDescent="0.25">
      <c r="AA3042" s="82"/>
      <c r="AB3042" s="60"/>
      <c r="AC3042" s="97"/>
      <c r="AD3042" s="83"/>
    </row>
    <row r="3043" spans="27:30" ht="15" customHeight="1" x14ac:dyDescent="0.25">
      <c r="AA3043" s="82"/>
      <c r="AB3043" s="60"/>
      <c r="AC3043" s="97"/>
      <c r="AD3043" s="83"/>
    </row>
    <row r="3044" spans="27:30" ht="15" customHeight="1" x14ac:dyDescent="0.25">
      <c r="AA3044" s="82"/>
      <c r="AB3044" s="60"/>
      <c r="AC3044" s="97"/>
      <c r="AD3044" s="83"/>
    </row>
    <row r="3045" spans="27:30" ht="15" customHeight="1" x14ac:dyDescent="0.25">
      <c r="AA3045" s="82"/>
      <c r="AB3045" s="60"/>
      <c r="AC3045" s="97"/>
      <c r="AD3045" s="83"/>
    </row>
    <row r="3046" spans="27:30" ht="15" customHeight="1" x14ac:dyDescent="0.25">
      <c r="AA3046" s="82"/>
      <c r="AB3046" s="60"/>
      <c r="AC3046" s="97"/>
      <c r="AD3046" s="83"/>
    </row>
    <row r="3047" spans="27:30" ht="15" customHeight="1" x14ac:dyDescent="0.25">
      <c r="AA3047" s="82"/>
      <c r="AB3047" s="60"/>
      <c r="AC3047" s="97"/>
      <c r="AD3047" s="83"/>
    </row>
    <row r="3048" spans="27:30" ht="15" customHeight="1" x14ac:dyDescent="0.25">
      <c r="AA3048" s="82"/>
      <c r="AB3048" s="60"/>
      <c r="AC3048" s="97"/>
      <c r="AD3048" s="83"/>
    </row>
    <row r="3049" spans="27:30" ht="15" customHeight="1" x14ac:dyDescent="0.25">
      <c r="AA3049" s="82"/>
      <c r="AB3049" s="60"/>
      <c r="AC3049" s="97"/>
      <c r="AD3049" s="83"/>
    </row>
    <row r="3050" spans="27:30" ht="15" customHeight="1" x14ac:dyDescent="0.25">
      <c r="AA3050" s="82"/>
      <c r="AB3050" s="60"/>
      <c r="AC3050" s="97"/>
      <c r="AD3050" s="83"/>
    </row>
    <row r="3051" spans="27:30" ht="15" customHeight="1" x14ac:dyDescent="0.25">
      <c r="AA3051" s="82"/>
      <c r="AB3051" s="60"/>
      <c r="AC3051" s="97"/>
      <c r="AD3051" s="83"/>
    </row>
    <row r="3052" spans="27:30" ht="15" customHeight="1" x14ac:dyDescent="0.25">
      <c r="AA3052" s="82"/>
      <c r="AB3052" s="60"/>
      <c r="AC3052" s="97"/>
      <c r="AD3052" s="83"/>
    </row>
    <row r="3053" spans="27:30" ht="15" customHeight="1" x14ac:dyDescent="0.25">
      <c r="AA3053" s="82"/>
      <c r="AB3053" s="60"/>
      <c r="AC3053" s="97"/>
      <c r="AD3053" s="83"/>
    </row>
    <row r="3054" spans="27:30" ht="15" customHeight="1" x14ac:dyDescent="0.25">
      <c r="AA3054" s="82"/>
      <c r="AB3054" s="60"/>
      <c r="AC3054" s="97"/>
      <c r="AD3054" s="83"/>
    </row>
    <row r="3055" spans="27:30" ht="15" customHeight="1" x14ac:dyDescent="0.25">
      <c r="AA3055" s="82"/>
      <c r="AB3055" s="60"/>
      <c r="AC3055" s="97"/>
      <c r="AD3055" s="83"/>
    </row>
    <row r="3056" spans="27:30" ht="15" customHeight="1" x14ac:dyDescent="0.25">
      <c r="AA3056" s="82"/>
      <c r="AB3056" s="60"/>
      <c r="AC3056" s="97"/>
      <c r="AD3056" s="83"/>
    </row>
    <row r="3057" spans="27:30" ht="15" customHeight="1" x14ac:dyDescent="0.25">
      <c r="AA3057" s="82"/>
      <c r="AB3057" s="60"/>
      <c r="AC3057" s="97"/>
      <c r="AD3057" s="83"/>
    </row>
    <row r="3058" spans="27:30" ht="15" customHeight="1" x14ac:dyDescent="0.25">
      <c r="AA3058" s="82"/>
      <c r="AB3058" s="60"/>
      <c r="AC3058" s="97"/>
      <c r="AD3058" s="83"/>
    </row>
    <row r="3059" spans="27:30" ht="15" customHeight="1" x14ac:dyDescent="0.25">
      <c r="AA3059" s="82"/>
      <c r="AB3059" s="60"/>
      <c r="AC3059" s="97"/>
      <c r="AD3059" s="83"/>
    </row>
    <row r="3060" spans="27:30" ht="15" customHeight="1" x14ac:dyDescent="0.25">
      <c r="AA3060" s="82"/>
      <c r="AB3060" s="60"/>
      <c r="AC3060" s="97"/>
      <c r="AD3060" s="83"/>
    </row>
    <row r="3061" spans="27:30" ht="15" customHeight="1" x14ac:dyDescent="0.25">
      <c r="AA3061" s="82"/>
      <c r="AB3061" s="60"/>
      <c r="AC3061" s="97"/>
      <c r="AD3061" s="83"/>
    </row>
    <row r="3062" spans="27:30" ht="15" customHeight="1" x14ac:dyDescent="0.25">
      <c r="AA3062" s="82"/>
      <c r="AB3062" s="60"/>
      <c r="AC3062" s="97"/>
      <c r="AD3062" s="83"/>
    </row>
    <row r="3063" spans="27:30" ht="15" customHeight="1" x14ac:dyDescent="0.25">
      <c r="AA3063" s="82"/>
      <c r="AB3063" s="60"/>
      <c r="AC3063" s="97"/>
      <c r="AD3063" s="83"/>
    </row>
    <row r="3064" spans="27:30" ht="15" customHeight="1" x14ac:dyDescent="0.25">
      <c r="AA3064" s="82"/>
      <c r="AB3064" s="60"/>
      <c r="AC3064" s="97"/>
      <c r="AD3064" s="83"/>
    </row>
    <row r="3065" spans="27:30" ht="15" customHeight="1" x14ac:dyDescent="0.25">
      <c r="AA3065" s="82"/>
      <c r="AB3065" s="60"/>
      <c r="AC3065" s="97"/>
      <c r="AD3065" s="83"/>
    </row>
    <row r="3066" spans="27:30" ht="15" customHeight="1" x14ac:dyDescent="0.25">
      <c r="AA3066" s="82"/>
      <c r="AB3066" s="60"/>
      <c r="AC3066" s="97"/>
      <c r="AD3066" s="83"/>
    </row>
    <row r="3067" spans="27:30" ht="15" customHeight="1" x14ac:dyDescent="0.25">
      <c r="AA3067" s="82"/>
      <c r="AB3067" s="60"/>
      <c r="AC3067" s="97"/>
      <c r="AD3067" s="83"/>
    </row>
    <row r="3068" spans="27:30" ht="15" customHeight="1" x14ac:dyDescent="0.25">
      <c r="AA3068" s="82"/>
      <c r="AB3068" s="60"/>
      <c r="AC3068" s="97"/>
      <c r="AD3068" s="83"/>
    </row>
    <row r="3069" spans="27:30" ht="15" customHeight="1" x14ac:dyDescent="0.25">
      <c r="AA3069" s="82"/>
      <c r="AB3069" s="60"/>
      <c r="AC3069" s="97"/>
      <c r="AD3069" s="83"/>
    </row>
    <row r="3070" spans="27:30" ht="15" customHeight="1" x14ac:dyDescent="0.25">
      <c r="AA3070" s="82"/>
      <c r="AB3070" s="60"/>
      <c r="AC3070" s="97"/>
      <c r="AD3070" s="83"/>
    </row>
    <row r="3071" spans="27:30" ht="15" customHeight="1" x14ac:dyDescent="0.25">
      <c r="AA3071" s="82"/>
      <c r="AB3071" s="60"/>
      <c r="AC3071" s="97"/>
      <c r="AD3071" s="83"/>
    </row>
    <row r="3072" spans="27:30" ht="15" customHeight="1" x14ac:dyDescent="0.25">
      <c r="AA3072" s="82"/>
      <c r="AB3072" s="60"/>
      <c r="AC3072" s="97"/>
      <c r="AD3072" s="83"/>
    </row>
    <row r="3073" spans="27:30" ht="15" customHeight="1" x14ac:dyDescent="0.25">
      <c r="AA3073" s="82"/>
      <c r="AB3073" s="60"/>
      <c r="AC3073" s="97"/>
      <c r="AD3073" s="83"/>
    </row>
    <row r="3074" spans="27:30" ht="15" customHeight="1" x14ac:dyDescent="0.25">
      <c r="AA3074" s="82"/>
      <c r="AB3074" s="60"/>
      <c r="AC3074" s="97"/>
      <c r="AD3074" s="83"/>
    </row>
    <row r="3075" spans="27:30" ht="15" customHeight="1" x14ac:dyDescent="0.25">
      <c r="AA3075" s="82"/>
      <c r="AB3075" s="60"/>
      <c r="AC3075" s="97"/>
      <c r="AD3075" s="83"/>
    </row>
    <row r="3076" spans="27:30" ht="15" customHeight="1" x14ac:dyDescent="0.25">
      <c r="AA3076" s="82"/>
      <c r="AB3076" s="60"/>
      <c r="AC3076" s="97"/>
      <c r="AD3076" s="83"/>
    </row>
    <row r="3077" spans="27:30" ht="15" customHeight="1" x14ac:dyDescent="0.25">
      <c r="AA3077" s="82"/>
      <c r="AB3077" s="60"/>
      <c r="AC3077" s="97"/>
      <c r="AD3077" s="83"/>
    </row>
    <row r="3078" spans="27:30" ht="15" customHeight="1" x14ac:dyDescent="0.25">
      <c r="AA3078" s="82"/>
      <c r="AB3078" s="60"/>
      <c r="AC3078" s="97"/>
      <c r="AD3078" s="83"/>
    </row>
    <row r="3079" spans="27:30" ht="15" customHeight="1" x14ac:dyDescent="0.25">
      <c r="AA3079" s="82"/>
      <c r="AB3079" s="60"/>
      <c r="AC3079" s="97"/>
      <c r="AD3079" s="83"/>
    </row>
    <row r="3080" spans="27:30" ht="15" customHeight="1" x14ac:dyDescent="0.25">
      <c r="AA3080" s="82"/>
      <c r="AB3080" s="60"/>
      <c r="AC3080" s="97"/>
      <c r="AD3080" s="83"/>
    </row>
    <row r="3081" spans="27:30" ht="15" customHeight="1" x14ac:dyDescent="0.25">
      <c r="AA3081" s="82"/>
      <c r="AB3081" s="60"/>
      <c r="AC3081" s="97"/>
      <c r="AD3081" s="83"/>
    </row>
    <row r="3082" spans="27:30" ht="15" customHeight="1" x14ac:dyDescent="0.25">
      <c r="AA3082" s="82"/>
      <c r="AB3082" s="60"/>
      <c r="AC3082" s="97"/>
      <c r="AD3082" s="83"/>
    </row>
    <row r="3083" spans="27:30" ht="15" customHeight="1" x14ac:dyDescent="0.25">
      <c r="AA3083" s="82"/>
      <c r="AB3083" s="60"/>
      <c r="AC3083" s="97"/>
      <c r="AD3083" s="83"/>
    </row>
    <row r="3084" spans="27:30" ht="15" customHeight="1" x14ac:dyDescent="0.25">
      <c r="AA3084" s="82"/>
      <c r="AB3084" s="60"/>
      <c r="AC3084" s="97"/>
      <c r="AD3084" s="83"/>
    </row>
    <row r="3085" spans="27:30" ht="15" customHeight="1" x14ac:dyDescent="0.25">
      <c r="AA3085" s="82"/>
      <c r="AB3085" s="60"/>
      <c r="AC3085" s="97"/>
      <c r="AD3085" s="83"/>
    </row>
    <row r="3086" spans="27:30" ht="15" customHeight="1" x14ac:dyDescent="0.25">
      <c r="AA3086" s="82"/>
      <c r="AB3086" s="60"/>
      <c r="AC3086" s="97"/>
      <c r="AD3086" s="83"/>
    </row>
    <row r="3087" spans="27:30" ht="15" customHeight="1" x14ac:dyDescent="0.25">
      <c r="AA3087" s="82"/>
      <c r="AB3087" s="60"/>
      <c r="AC3087" s="97"/>
      <c r="AD3087" s="83"/>
    </row>
    <row r="3088" spans="27:30" ht="15" customHeight="1" x14ac:dyDescent="0.25">
      <c r="AA3088" s="82"/>
      <c r="AB3088" s="60"/>
      <c r="AC3088" s="97"/>
      <c r="AD3088" s="83"/>
    </row>
    <row r="3089" spans="27:30" ht="15" customHeight="1" x14ac:dyDescent="0.25">
      <c r="AA3089" s="82"/>
      <c r="AB3089" s="60"/>
      <c r="AC3089" s="97"/>
      <c r="AD3089" s="83"/>
    </row>
    <row r="3090" spans="27:30" ht="15" customHeight="1" x14ac:dyDescent="0.25">
      <c r="AA3090" s="82"/>
      <c r="AB3090" s="60"/>
      <c r="AC3090" s="97"/>
      <c r="AD3090" s="83"/>
    </row>
    <row r="3091" spans="27:30" ht="15" customHeight="1" x14ac:dyDescent="0.25">
      <c r="AA3091" s="82"/>
      <c r="AB3091" s="60"/>
      <c r="AC3091" s="97"/>
      <c r="AD3091" s="83"/>
    </row>
    <row r="3092" spans="27:30" ht="15" customHeight="1" x14ac:dyDescent="0.25">
      <c r="AA3092" s="82"/>
      <c r="AB3092" s="60"/>
      <c r="AC3092" s="97"/>
      <c r="AD3092" s="83"/>
    </row>
    <row r="3093" spans="27:30" ht="15" customHeight="1" x14ac:dyDescent="0.25">
      <c r="AA3093" s="82"/>
      <c r="AB3093" s="60"/>
      <c r="AC3093" s="97"/>
      <c r="AD3093" s="83"/>
    </row>
    <row r="3094" spans="27:30" ht="15" customHeight="1" x14ac:dyDescent="0.25">
      <c r="AA3094" s="82"/>
      <c r="AB3094" s="60"/>
      <c r="AC3094" s="97"/>
      <c r="AD3094" s="83"/>
    </row>
    <row r="3095" spans="27:30" ht="15" customHeight="1" x14ac:dyDescent="0.25">
      <c r="AA3095" s="82"/>
      <c r="AB3095" s="60"/>
      <c r="AC3095" s="97"/>
      <c r="AD3095" s="83"/>
    </row>
    <row r="3096" spans="27:30" ht="15" customHeight="1" x14ac:dyDescent="0.25">
      <c r="AA3096" s="82"/>
      <c r="AB3096" s="60"/>
      <c r="AC3096" s="97"/>
      <c r="AD3096" s="83"/>
    </row>
    <row r="3097" spans="27:30" ht="15" customHeight="1" x14ac:dyDescent="0.25">
      <c r="AA3097" s="82"/>
      <c r="AB3097" s="60"/>
      <c r="AC3097" s="97"/>
      <c r="AD3097" s="83"/>
    </row>
    <row r="3098" spans="27:30" ht="15" customHeight="1" x14ac:dyDescent="0.25">
      <c r="AA3098" s="82"/>
      <c r="AB3098" s="60"/>
      <c r="AC3098" s="97"/>
      <c r="AD3098" s="83"/>
    </row>
    <row r="3099" spans="27:30" ht="15" customHeight="1" x14ac:dyDescent="0.25">
      <c r="AA3099" s="82"/>
      <c r="AB3099" s="60"/>
      <c r="AC3099" s="97"/>
      <c r="AD3099" s="83"/>
    </row>
    <row r="3100" spans="27:30" ht="15" customHeight="1" x14ac:dyDescent="0.25">
      <c r="AA3100" s="82"/>
      <c r="AB3100" s="60"/>
      <c r="AC3100" s="97"/>
      <c r="AD3100" s="83"/>
    </row>
    <row r="3101" spans="27:30" ht="15" customHeight="1" x14ac:dyDescent="0.25">
      <c r="AA3101" s="82"/>
      <c r="AB3101" s="60"/>
      <c r="AC3101" s="97"/>
      <c r="AD3101" s="83"/>
    </row>
    <row r="3102" spans="27:30" ht="15" customHeight="1" x14ac:dyDescent="0.25">
      <c r="AA3102" s="82"/>
      <c r="AB3102" s="60"/>
      <c r="AC3102" s="97"/>
      <c r="AD3102" s="83"/>
    </row>
    <row r="3103" spans="27:30" ht="15" customHeight="1" x14ac:dyDescent="0.25">
      <c r="AA3103" s="82"/>
      <c r="AB3103" s="60"/>
      <c r="AC3103" s="97"/>
      <c r="AD3103" s="83"/>
    </row>
    <row r="3104" spans="27:30" ht="15" customHeight="1" x14ac:dyDescent="0.25">
      <c r="AA3104" s="82"/>
      <c r="AB3104" s="60"/>
      <c r="AC3104" s="97"/>
      <c r="AD3104" s="83"/>
    </row>
    <row r="3105" spans="27:30" ht="15" customHeight="1" x14ac:dyDescent="0.25">
      <c r="AA3105" s="82"/>
      <c r="AB3105" s="60"/>
      <c r="AC3105" s="97"/>
      <c r="AD3105" s="83"/>
    </row>
    <row r="3106" spans="27:30" ht="15" customHeight="1" x14ac:dyDescent="0.25">
      <c r="AA3106" s="82"/>
      <c r="AB3106" s="60"/>
      <c r="AC3106" s="97"/>
      <c r="AD3106" s="83"/>
    </row>
    <row r="3107" spans="27:30" ht="15" customHeight="1" x14ac:dyDescent="0.25">
      <c r="AA3107" s="82"/>
      <c r="AB3107" s="60"/>
      <c r="AC3107" s="97"/>
      <c r="AD3107" s="83"/>
    </row>
    <row r="3108" spans="27:30" ht="15" customHeight="1" x14ac:dyDescent="0.25">
      <c r="AA3108" s="82"/>
      <c r="AB3108" s="60"/>
      <c r="AC3108" s="97"/>
      <c r="AD3108" s="83"/>
    </row>
    <row r="3109" spans="27:30" ht="15" customHeight="1" x14ac:dyDescent="0.25">
      <c r="AA3109" s="82"/>
      <c r="AB3109" s="60"/>
      <c r="AC3109" s="97"/>
      <c r="AD3109" s="83"/>
    </row>
    <row r="3110" spans="27:30" ht="15" customHeight="1" x14ac:dyDescent="0.25">
      <c r="AA3110" s="82"/>
      <c r="AB3110" s="60"/>
      <c r="AC3110" s="97"/>
      <c r="AD3110" s="83"/>
    </row>
    <row r="3111" spans="27:30" ht="15" customHeight="1" x14ac:dyDescent="0.25">
      <c r="AA3111" s="82"/>
      <c r="AB3111" s="60"/>
      <c r="AC3111" s="97"/>
      <c r="AD3111" s="83"/>
    </row>
    <row r="3112" spans="27:30" ht="15" customHeight="1" x14ac:dyDescent="0.25">
      <c r="AA3112" s="82"/>
      <c r="AB3112" s="60"/>
      <c r="AC3112" s="97"/>
      <c r="AD3112" s="83"/>
    </row>
    <row r="3113" spans="27:30" ht="15" customHeight="1" x14ac:dyDescent="0.25">
      <c r="AA3113" s="82"/>
      <c r="AB3113" s="60"/>
      <c r="AC3113" s="97"/>
      <c r="AD3113" s="83"/>
    </row>
    <row r="3114" spans="27:30" ht="15" customHeight="1" x14ac:dyDescent="0.25">
      <c r="AA3114" s="82"/>
      <c r="AB3114" s="60"/>
      <c r="AC3114" s="97"/>
      <c r="AD3114" s="83"/>
    </row>
    <row r="3115" spans="27:30" ht="15" customHeight="1" x14ac:dyDescent="0.25">
      <c r="AA3115" s="82"/>
      <c r="AB3115" s="60"/>
      <c r="AC3115" s="97"/>
      <c r="AD3115" s="83"/>
    </row>
    <row r="3116" spans="27:30" ht="15" customHeight="1" x14ac:dyDescent="0.25">
      <c r="AA3116" s="82"/>
      <c r="AB3116" s="60"/>
      <c r="AC3116" s="97"/>
      <c r="AD3116" s="83"/>
    </row>
    <row r="3117" spans="27:30" ht="15" customHeight="1" x14ac:dyDescent="0.25">
      <c r="AA3117" s="82"/>
      <c r="AB3117" s="60"/>
      <c r="AC3117" s="97"/>
      <c r="AD3117" s="83"/>
    </row>
    <row r="3118" spans="27:30" ht="15" customHeight="1" x14ac:dyDescent="0.25">
      <c r="AA3118" s="82"/>
      <c r="AB3118" s="60"/>
      <c r="AC3118" s="97"/>
      <c r="AD3118" s="83"/>
    </row>
    <row r="3119" spans="27:30" ht="15" customHeight="1" x14ac:dyDescent="0.25">
      <c r="AA3119" s="82"/>
      <c r="AB3119" s="60"/>
      <c r="AC3119" s="97"/>
      <c r="AD3119" s="83"/>
    </row>
    <row r="3120" spans="27:30" ht="15" customHeight="1" x14ac:dyDescent="0.25">
      <c r="AA3120" s="82"/>
      <c r="AB3120" s="60"/>
      <c r="AC3120" s="97"/>
      <c r="AD3120" s="83"/>
    </row>
    <row r="3121" spans="27:30" ht="15" customHeight="1" x14ac:dyDescent="0.25">
      <c r="AA3121" s="82"/>
      <c r="AB3121" s="60"/>
      <c r="AC3121" s="97"/>
      <c r="AD3121" s="83"/>
    </row>
    <row r="3122" spans="27:30" ht="15" customHeight="1" x14ac:dyDescent="0.25">
      <c r="AA3122" s="82"/>
      <c r="AB3122" s="60"/>
      <c r="AC3122" s="97"/>
      <c r="AD3122" s="83"/>
    </row>
    <row r="3123" spans="27:30" ht="15" customHeight="1" x14ac:dyDescent="0.25">
      <c r="AA3123" s="82"/>
      <c r="AB3123" s="60"/>
      <c r="AC3123" s="97"/>
      <c r="AD3123" s="83"/>
    </row>
    <row r="3124" spans="27:30" ht="15" customHeight="1" x14ac:dyDescent="0.25">
      <c r="AA3124" s="82"/>
      <c r="AB3124" s="60"/>
      <c r="AC3124" s="97"/>
      <c r="AD3124" s="83"/>
    </row>
    <row r="3125" spans="27:30" ht="15" customHeight="1" x14ac:dyDescent="0.25">
      <c r="AA3125" s="82"/>
      <c r="AB3125" s="60"/>
      <c r="AC3125" s="97"/>
      <c r="AD3125" s="83"/>
    </row>
    <row r="3126" spans="27:30" ht="15" customHeight="1" x14ac:dyDescent="0.25">
      <c r="AA3126" s="82"/>
      <c r="AB3126" s="60"/>
      <c r="AC3126" s="97"/>
      <c r="AD3126" s="83"/>
    </row>
    <row r="3127" spans="27:30" ht="15" customHeight="1" x14ac:dyDescent="0.25">
      <c r="AA3127" s="82"/>
      <c r="AB3127" s="60"/>
      <c r="AC3127" s="97"/>
      <c r="AD3127" s="83"/>
    </row>
    <row r="3128" spans="27:30" ht="15" customHeight="1" x14ac:dyDescent="0.25">
      <c r="AA3128" s="82"/>
      <c r="AB3128" s="60"/>
      <c r="AC3128" s="97"/>
      <c r="AD3128" s="83"/>
    </row>
    <row r="3129" spans="27:30" ht="15" customHeight="1" x14ac:dyDescent="0.25">
      <c r="AA3129" s="82"/>
      <c r="AB3129" s="60"/>
      <c r="AC3129" s="97"/>
      <c r="AD3129" s="83"/>
    </row>
    <row r="3130" spans="27:30" ht="15" customHeight="1" x14ac:dyDescent="0.25">
      <c r="AA3130" s="82"/>
      <c r="AB3130" s="60"/>
      <c r="AC3130" s="97"/>
      <c r="AD3130" s="83"/>
    </row>
    <row r="3131" spans="27:30" ht="15" customHeight="1" x14ac:dyDescent="0.25">
      <c r="AA3131" s="82"/>
      <c r="AB3131" s="60"/>
      <c r="AC3131" s="97"/>
      <c r="AD3131" s="83"/>
    </row>
    <row r="3132" spans="27:30" ht="15" customHeight="1" x14ac:dyDescent="0.25">
      <c r="AA3132" s="82"/>
      <c r="AB3132" s="60"/>
      <c r="AC3132" s="97"/>
      <c r="AD3132" s="83"/>
    </row>
    <row r="3133" spans="27:30" ht="15" customHeight="1" x14ac:dyDescent="0.25">
      <c r="AA3133" s="82"/>
      <c r="AB3133" s="60"/>
      <c r="AC3133" s="97"/>
      <c r="AD3133" s="83"/>
    </row>
    <row r="3134" spans="27:30" ht="15" customHeight="1" x14ac:dyDescent="0.25">
      <c r="AA3134" s="82"/>
      <c r="AB3134" s="60"/>
      <c r="AC3134" s="97"/>
      <c r="AD3134" s="83"/>
    </row>
    <row r="3135" spans="27:30" ht="15" customHeight="1" x14ac:dyDescent="0.25">
      <c r="AA3135" s="82"/>
      <c r="AB3135" s="60"/>
      <c r="AC3135" s="97"/>
      <c r="AD3135" s="83"/>
    </row>
    <row r="3136" spans="27:30" ht="15" customHeight="1" x14ac:dyDescent="0.25">
      <c r="AA3136" s="82"/>
      <c r="AB3136" s="60"/>
      <c r="AC3136" s="97"/>
      <c r="AD3136" s="83"/>
    </row>
    <row r="3137" spans="27:30" ht="15" customHeight="1" x14ac:dyDescent="0.25">
      <c r="AA3137" s="82"/>
      <c r="AB3137" s="60"/>
      <c r="AC3137" s="97"/>
      <c r="AD3137" s="83"/>
    </row>
    <row r="3138" spans="27:30" ht="15" customHeight="1" x14ac:dyDescent="0.25">
      <c r="AA3138" s="82"/>
      <c r="AB3138" s="60"/>
      <c r="AC3138" s="97"/>
      <c r="AD3138" s="83"/>
    </row>
    <row r="3139" spans="27:30" ht="15" customHeight="1" x14ac:dyDescent="0.25">
      <c r="AA3139" s="82"/>
      <c r="AB3139" s="60"/>
      <c r="AC3139" s="97"/>
      <c r="AD3139" s="83"/>
    </row>
    <row r="3140" spans="27:30" ht="15" customHeight="1" x14ac:dyDescent="0.25">
      <c r="AA3140" s="82"/>
      <c r="AB3140" s="60"/>
      <c r="AC3140" s="97"/>
      <c r="AD3140" s="83"/>
    </row>
    <row r="3141" spans="27:30" ht="15" customHeight="1" x14ac:dyDescent="0.25">
      <c r="AA3141" s="82"/>
      <c r="AB3141" s="60"/>
      <c r="AC3141" s="97"/>
      <c r="AD3141" s="83"/>
    </row>
    <row r="3142" spans="27:30" ht="15" customHeight="1" x14ac:dyDescent="0.25">
      <c r="AA3142" s="82"/>
      <c r="AB3142" s="60"/>
      <c r="AC3142" s="97"/>
      <c r="AD3142" s="83"/>
    </row>
    <row r="3143" spans="27:30" ht="15" customHeight="1" x14ac:dyDescent="0.25">
      <c r="AA3143" s="82"/>
      <c r="AB3143" s="60"/>
      <c r="AC3143" s="97"/>
      <c r="AD3143" s="83"/>
    </row>
    <row r="3144" spans="27:30" ht="15" customHeight="1" x14ac:dyDescent="0.25">
      <c r="AA3144" s="82"/>
      <c r="AB3144" s="60"/>
      <c r="AC3144" s="97"/>
      <c r="AD3144" s="83"/>
    </row>
    <row r="3145" spans="27:30" ht="15" customHeight="1" x14ac:dyDescent="0.25">
      <c r="AA3145" s="82"/>
      <c r="AB3145" s="60"/>
      <c r="AC3145" s="97"/>
      <c r="AD3145" s="83"/>
    </row>
    <row r="3146" spans="27:30" ht="15" customHeight="1" x14ac:dyDescent="0.25">
      <c r="AA3146" s="82"/>
      <c r="AB3146" s="60"/>
      <c r="AC3146" s="97"/>
      <c r="AD3146" s="83"/>
    </row>
    <row r="3147" spans="27:30" ht="15" customHeight="1" x14ac:dyDescent="0.25">
      <c r="AA3147" s="82"/>
      <c r="AB3147" s="60"/>
      <c r="AC3147" s="97"/>
      <c r="AD3147" s="83"/>
    </row>
    <row r="3148" spans="27:30" ht="15" customHeight="1" x14ac:dyDescent="0.25">
      <c r="AA3148" s="82"/>
      <c r="AB3148" s="60"/>
      <c r="AC3148" s="97"/>
      <c r="AD3148" s="83"/>
    </row>
    <row r="3149" spans="27:30" ht="15" customHeight="1" x14ac:dyDescent="0.25">
      <c r="AA3149" s="82"/>
      <c r="AB3149" s="60"/>
      <c r="AC3149" s="97"/>
      <c r="AD3149" s="83"/>
    </row>
    <row r="3150" spans="27:30" ht="15" customHeight="1" x14ac:dyDescent="0.25">
      <c r="AA3150" s="82"/>
      <c r="AB3150" s="60"/>
      <c r="AC3150" s="97"/>
      <c r="AD3150" s="83"/>
    </row>
    <row r="3151" spans="27:30" ht="15" customHeight="1" x14ac:dyDescent="0.25">
      <c r="AA3151" s="82"/>
      <c r="AB3151" s="60"/>
      <c r="AC3151" s="97"/>
      <c r="AD3151" s="83"/>
    </row>
    <row r="3152" spans="27:30" ht="15" customHeight="1" x14ac:dyDescent="0.25">
      <c r="AA3152" s="82"/>
      <c r="AB3152" s="60"/>
      <c r="AC3152" s="97"/>
      <c r="AD3152" s="83"/>
    </row>
    <row r="3153" spans="27:30" ht="15" customHeight="1" x14ac:dyDescent="0.25">
      <c r="AA3153" s="82"/>
      <c r="AB3153" s="60"/>
      <c r="AC3153" s="97"/>
      <c r="AD3153" s="83"/>
    </row>
    <row r="3154" spans="27:30" ht="15" customHeight="1" x14ac:dyDescent="0.25">
      <c r="AA3154" s="82"/>
      <c r="AB3154" s="60"/>
      <c r="AC3154" s="97"/>
      <c r="AD3154" s="83"/>
    </row>
    <row r="3155" spans="27:30" ht="15" customHeight="1" x14ac:dyDescent="0.25">
      <c r="AA3155" s="82"/>
      <c r="AB3155" s="60"/>
      <c r="AC3155" s="97"/>
      <c r="AD3155" s="83"/>
    </row>
    <row r="3156" spans="27:30" ht="15" customHeight="1" x14ac:dyDescent="0.25">
      <c r="AA3156" s="82"/>
      <c r="AB3156" s="60"/>
      <c r="AC3156" s="97"/>
      <c r="AD3156" s="83"/>
    </row>
    <row r="3157" spans="27:30" ht="15" customHeight="1" x14ac:dyDescent="0.25">
      <c r="AA3157" s="82"/>
      <c r="AB3157" s="60"/>
      <c r="AC3157" s="97"/>
      <c r="AD3157" s="83"/>
    </row>
    <row r="3158" spans="27:30" ht="15" customHeight="1" x14ac:dyDescent="0.25">
      <c r="AA3158" s="82"/>
      <c r="AB3158" s="60"/>
      <c r="AC3158" s="97"/>
      <c r="AD3158" s="83"/>
    </row>
    <row r="3159" spans="27:30" ht="15" customHeight="1" x14ac:dyDescent="0.25">
      <c r="AA3159" s="82"/>
      <c r="AB3159" s="60"/>
      <c r="AC3159" s="97"/>
      <c r="AD3159" s="83"/>
    </row>
    <row r="3160" spans="27:30" ht="15" customHeight="1" x14ac:dyDescent="0.25">
      <c r="AA3160" s="82"/>
      <c r="AB3160" s="60"/>
      <c r="AC3160" s="97"/>
      <c r="AD3160" s="83"/>
    </row>
    <row r="3161" spans="27:30" ht="15" customHeight="1" x14ac:dyDescent="0.25">
      <c r="AA3161" s="82"/>
      <c r="AB3161" s="60"/>
      <c r="AC3161" s="97"/>
      <c r="AD3161" s="83"/>
    </row>
    <row r="3162" spans="27:30" ht="15" customHeight="1" x14ac:dyDescent="0.25">
      <c r="AA3162" s="82"/>
      <c r="AB3162" s="60"/>
      <c r="AC3162" s="97"/>
      <c r="AD3162" s="83"/>
    </row>
    <row r="3163" spans="27:30" ht="15" customHeight="1" x14ac:dyDescent="0.25">
      <c r="AA3163" s="82"/>
      <c r="AB3163" s="60"/>
      <c r="AC3163" s="97"/>
      <c r="AD3163" s="83"/>
    </row>
    <row r="3164" spans="27:30" ht="15" customHeight="1" x14ac:dyDescent="0.25">
      <c r="AA3164" s="82"/>
      <c r="AB3164" s="60"/>
      <c r="AC3164" s="97"/>
      <c r="AD3164" s="83"/>
    </row>
    <row r="3165" spans="27:30" ht="15" customHeight="1" x14ac:dyDescent="0.25">
      <c r="AA3165" s="82"/>
      <c r="AB3165" s="60"/>
      <c r="AC3165" s="97"/>
      <c r="AD3165" s="83"/>
    </row>
    <row r="3166" spans="27:30" ht="15" customHeight="1" x14ac:dyDescent="0.25">
      <c r="AA3166" s="82"/>
      <c r="AB3166" s="60"/>
      <c r="AC3166" s="97"/>
      <c r="AD3166" s="83"/>
    </row>
    <row r="3167" spans="27:30" ht="15" customHeight="1" x14ac:dyDescent="0.25">
      <c r="AA3167" s="82"/>
      <c r="AB3167" s="60"/>
      <c r="AC3167" s="97"/>
      <c r="AD3167" s="83"/>
    </row>
    <row r="3168" spans="27:30" ht="15" customHeight="1" x14ac:dyDescent="0.25">
      <c r="AA3168" s="82"/>
      <c r="AB3168" s="60"/>
      <c r="AC3168" s="97"/>
      <c r="AD3168" s="83"/>
    </row>
    <row r="3169" spans="27:30" ht="15" customHeight="1" x14ac:dyDescent="0.25">
      <c r="AA3169" s="82"/>
      <c r="AB3169" s="60"/>
      <c r="AC3169" s="97"/>
      <c r="AD3169" s="83"/>
    </row>
    <row r="3170" spans="27:30" ht="15" customHeight="1" x14ac:dyDescent="0.25">
      <c r="AA3170" s="82"/>
      <c r="AB3170" s="60"/>
      <c r="AC3170" s="97"/>
      <c r="AD3170" s="83"/>
    </row>
    <row r="3171" spans="27:30" ht="15" customHeight="1" x14ac:dyDescent="0.25">
      <c r="AA3171" s="82"/>
      <c r="AB3171" s="60"/>
      <c r="AC3171" s="97"/>
      <c r="AD3171" s="83"/>
    </row>
    <row r="3172" spans="27:30" ht="15" customHeight="1" x14ac:dyDescent="0.25">
      <c r="AA3172" s="82"/>
      <c r="AB3172" s="60"/>
      <c r="AC3172" s="97"/>
      <c r="AD3172" s="83"/>
    </row>
    <row r="3173" spans="27:30" ht="15" customHeight="1" x14ac:dyDescent="0.25">
      <c r="AA3173" s="82"/>
      <c r="AB3173" s="60"/>
      <c r="AC3173" s="97"/>
      <c r="AD3173" s="83"/>
    </row>
    <row r="3174" spans="27:30" ht="15" customHeight="1" x14ac:dyDescent="0.25">
      <c r="AA3174" s="82"/>
      <c r="AB3174" s="60"/>
      <c r="AC3174" s="97"/>
      <c r="AD3174" s="83"/>
    </row>
    <row r="3175" spans="27:30" ht="15" customHeight="1" x14ac:dyDescent="0.25">
      <c r="AA3175" s="82"/>
      <c r="AB3175" s="60"/>
      <c r="AC3175" s="97"/>
      <c r="AD3175" s="83"/>
    </row>
    <row r="3176" spans="27:30" ht="15" customHeight="1" x14ac:dyDescent="0.25">
      <c r="AA3176" s="82"/>
      <c r="AB3176" s="60"/>
      <c r="AC3176" s="97"/>
      <c r="AD3176" s="83"/>
    </row>
    <row r="3177" spans="27:30" ht="15" customHeight="1" x14ac:dyDescent="0.25">
      <c r="AA3177" s="82"/>
      <c r="AB3177" s="60"/>
      <c r="AC3177" s="97"/>
      <c r="AD3177" s="83"/>
    </row>
    <row r="3178" spans="27:30" ht="15" customHeight="1" x14ac:dyDescent="0.25">
      <c r="AA3178" s="82"/>
      <c r="AB3178" s="60"/>
      <c r="AC3178" s="97"/>
      <c r="AD3178" s="83"/>
    </row>
    <row r="3179" spans="27:30" ht="15" customHeight="1" x14ac:dyDescent="0.25">
      <c r="AA3179" s="82"/>
      <c r="AB3179" s="60"/>
      <c r="AC3179" s="97"/>
      <c r="AD3179" s="83"/>
    </row>
    <row r="3180" spans="27:30" ht="15" customHeight="1" x14ac:dyDescent="0.25">
      <c r="AA3180" s="82"/>
      <c r="AB3180" s="60"/>
      <c r="AC3180" s="97"/>
      <c r="AD3180" s="83"/>
    </row>
    <row r="3181" spans="27:30" ht="15" customHeight="1" x14ac:dyDescent="0.25">
      <c r="AA3181" s="82"/>
      <c r="AB3181" s="60"/>
      <c r="AC3181" s="97"/>
      <c r="AD3181" s="83"/>
    </row>
    <row r="3182" spans="27:30" ht="15" customHeight="1" x14ac:dyDescent="0.25">
      <c r="AA3182" s="82"/>
      <c r="AB3182" s="60"/>
      <c r="AC3182" s="97"/>
      <c r="AD3182" s="83"/>
    </row>
    <row r="3183" spans="27:30" ht="15" customHeight="1" x14ac:dyDescent="0.25">
      <c r="AA3183" s="82"/>
      <c r="AB3183" s="60"/>
      <c r="AC3183" s="97"/>
      <c r="AD3183" s="83"/>
    </row>
    <row r="3184" spans="27:30" ht="15" customHeight="1" x14ac:dyDescent="0.25">
      <c r="AA3184" s="82"/>
      <c r="AB3184" s="60"/>
      <c r="AC3184" s="97"/>
      <c r="AD3184" s="83"/>
    </row>
    <row r="3185" spans="27:30" ht="15" customHeight="1" x14ac:dyDescent="0.25">
      <c r="AA3185" s="82"/>
      <c r="AB3185" s="60"/>
      <c r="AC3185" s="97"/>
      <c r="AD3185" s="83"/>
    </row>
    <row r="3186" spans="27:30" ht="15" customHeight="1" x14ac:dyDescent="0.25">
      <c r="AA3186" s="82"/>
      <c r="AB3186" s="60"/>
      <c r="AC3186" s="97"/>
      <c r="AD3186" s="83"/>
    </row>
    <row r="3187" spans="27:30" ht="15" customHeight="1" x14ac:dyDescent="0.25">
      <c r="AA3187" s="82"/>
      <c r="AB3187" s="60"/>
      <c r="AC3187" s="97"/>
      <c r="AD3187" s="83"/>
    </row>
    <row r="3188" spans="27:30" ht="15" customHeight="1" x14ac:dyDescent="0.25">
      <c r="AA3188" s="82"/>
      <c r="AB3188" s="60"/>
      <c r="AC3188" s="97"/>
      <c r="AD3188" s="83"/>
    </row>
    <row r="3189" spans="27:30" ht="15" customHeight="1" x14ac:dyDescent="0.25">
      <c r="AA3189" s="82"/>
      <c r="AB3189" s="60"/>
      <c r="AC3189" s="97"/>
      <c r="AD3189" s="83"/>
    </row>
    <row r="3190" spans="27:30" ht="15" customHeight="1" x14ac:dyDescent="0.25">
      <c r="AA3190" s="82"/>
      <c r="AB3190" s="60"/>
      <c r="AC3190" s="97"/>
      <c r="AD3190" s="83"/>
    </row>
    <row r="3191" spans="27:30" ht="15" customHeight="1" x14ac:dyDescent="0.25">
      <c r="AA3191" s="82"/>
      <c r="AB3191" s="60"/>
      <c r="AC3191" s="97"/>
      <c r="AD3191" s="83"/>
    </row>
    <row r="3192" spans="27:30" ht="15" customHeight="1" x14ac:dyDescent="0.25">
      <c r="AA3192" s="82"/>
      <c r="AB3192" s="60"/>
      <c r="AC3192" s="97"/>
      <c r="AD3192" s="83"/>
    </row>
    <row r="3193" spans="27:30" ht="15" customHeight="1" x14ac:dyDescent="0.25">
      <c r="AA3193" s="82"/>
      <c r="AB3193" s="60"/>
      <c r="AC3193" s="97"/>
      <c r="AD3193" s="83"/>
    </row>
    <row r="3194" spans="27:30" ht="15" customHeight="1" x14ac:dyDescent="0.25">
      <c r="AA3194" s="82"/>
      <c r="AB3194" s="60"/>
      <c r="AC3194" s="97"/>
      <c r="AD3194" s="83"/>
    </row>
    <row r="3195" spans="27:30" ht="15" customHeight="1" x14ac:dyDescent="0.25">
      <c r="AA3195" s="82"/>
      <c r="AB3195" s="60"/>
      <c r="AC3195" s="97"/>
      <c r="AD3195" s="83"/>
    </row>
    <row r="3196" spans="27:30" ht="15" customHeight="1" x14ac:dyDescent="0.25">
      <c r="AA3196" s="82"/>
      <c r="AB3196" s="60"/>
      <c r="AC3196" s="97"/>
      <c r="AD3196" s="83"/>
    </row>
    <row r="3197" spans="27:30" ht="15" customHeight="1" x14ac:dyDescent="0.25">
      <c r="AA3197" s="82"/>
      <c r="AB3197" s="60"/>
      <c r="AC3197" s="97"/>
      <c r="AD3197" s="83"/>
    </row>
    <row r="3198" spans="27:30" ht="15" customHeight="1" x14ac:dyDescent="0.25">
      <c r="AA3198" s="82"/>
      <c r="AB3198" s="60"/>
      <c r="AC3198" s="97"/>
      <c r="AD3198" s="83"/>
    </row>
    <row r="3199" spans="27:30" ht="15" customHeight="1" x14ac:dyDescent="0.25">
      <c r="AA3199" s="82"/>
      <c r="AB3199" s="60"/>
      <c r="AC3199" s="97"/>
      <c r="AD3199" s="83"/>
    </row>
    <row r="3200" spans="27:30" ht="15" customHeight="1" x14ac:dyDescent="0.25">
      <c r="AA3200" s="82"/>
      <c r="AB3200" s="60"/>
      <c r="AC3200" s="97"/>
      <c r="AD3200" s="83"/>
    </row>
    <row r="3201" spans="27:30" ht="15" customHeight="1" x14ac:dyDescent="0.25">
      <c r="AA3201" s="82"/>
      <c r="AB3201" s="60"/>
      <c r="AC3201" s="97"/>
      <c r="AD3201" s="83"/>
    </row>
    <row r="3202" spans="27:30" ht="15" customHeight="1" x14ac:dyDescent="0.25">
      <c r="AA3202" s="82"/>
      <c r="AB3202" s="60"/>
      <c r="AC3202" s="97"/>
      <c r="AD3202" s="83"/>
    </row>
    <row r="3203" spans="27:30" ht="15" customHeight="1" x14ac:dyDescent="0.25">
      <c r="AA3203" s="82"/>
      <c r="AB3203" s="60"/>
      <c r="AC3203" s="97"/>
      <c r="AD3203" s="83"/>
    </row>
    <row r="3204" spans="27:30" ht="15" customHeight="1" x14ac:dyDescent="0.25">
      <c r="AA3204" s="82"/>
      <c r="AB3204" s="60"/>
      <c r="AC3204" s="97"/>
      <c r="AD3204" s="83"/>
    </row>
    <row r="3205" spans="27:30" ht="15" customHeight="1" x14ac:dyDescent="0.25">
      <c r="AA3205" s="82"/>
      <c r="AB3205" s="60"/>
      <c r="AC3205" s="97"/>
      <c r="AD3205" s="83"/>
    </row>
    <row r="3206" spans="27:30" ht="15" customHeight="1" x14ac:dyDescent="0.25">
      <c r="AA3206" s="82"/>
      <c r="AB3206" s="60"/>
      <c r="AC3206" s="97"/>
      <c r="AD3206" s="83"/>
    </row>
    <row r="3207" spans="27:30" ht="15" customHeight="1" x14ac:dyDescent="0.25">
      <c r="AA3207" s="82"/>
      <c r="AB3207" s="60"/>
      <c r="AC3207" s="97"/>
      <c r="AD3207" s="83"/>
    </row>
    <row r="3208" spans="27:30" ht="15" customHeight="1" x14ac:dyDescent="0.25">
      <c r="AA3208" s="82"/>
      <c r="AB3208" s="60"/>
      <c r="AC3208" s="97"/>
      <c r="AD3208" s="83"/>
    </row>
    <row r="3209" spans="27:30" ht="15" customHeight="1" x14ac:dyDescent="0.25">
      <c r="AA3209" s="82"/>
      <c r="AB3209" s="60"/>
      <c r="AC3209" s="97"/>
      <c r="AD3209" s="83"/>
    </row>
    <row r="3210" spans="27:30" ht="15" customHeight="1" x14ac:dyDescent="0.25">
      <c r="AA3210" s="82"/>
      <c r="AB3210" s="60"/>
      <c r="AC3210" s="97"/>
      <c r="AD3210" s="83"/>
    </row>
    <row r="3211" spans="27:30" ht="15" customHeight="1" x14ac:dyDescent="0.25">
      <c r="AA3211" s="82"/>
      <c r="AB3211" s="60"/>
      <c r="AC3211" s="97"/>
      <c r="AD3211" s="83"/>
    </row>
    <row r="3212" spans="27:30" ht="15" customHeight="1" x14ac:dyDescent="0.25">
      <c r="AA3212" s="82"/>
      <c r="AB3212" s="60"/>
      <c r="AC3212" s="97"/>
      <c r="AD3212" s="83"/>
    </row>
    <row r="3213" spans="27:30" ht="15" customHeight="1" x14ac:dyDescent="0.25">
      <c r="AA3213" s="82"/>
      <c r="AB3213" s="60"/>
      <c r="AC3213" s="97"/>
      <c r="AD3213" s="83"/>
    </row>
    <row r="3214" spans="27:30" ht="15" customHeight="1" x14ac:dyDescent="0.25">
      <c r="AA3214" s="82"/>
      <c r="AB3214" s="60"/>
      <c r="AC3214" s="97"/>
      <c r="AD3214" s="83"/>
    </row>
    <row r="3215" spans="27:30" ht="15" customHeight="1" x14ac:dyDescent="0.25">
      <c r="AA3215" s="82"/>
      <c r="AB3215" s="60"/>
      <c r="AC3215" s="97"/>
      <c r="AD3215" s="83"/>
    </row>
    <row r="3216" spans="27:30" ht="15" customHeight="1" x14ac:dyDescent="0.25">
      <c r="AA3216" s="82"/>
      <c r="AB3216" s="60"/>
      <c r="AC3216" s="97"/>
      <c r="AD3216" s="83"/>
    </row>
    <row r="3217" spans="27:30" ht="15" customHeight="1" x14ac:dyDescent="0.25">
      <c r="AA3217" s="82"/>
      <c r="AB3217" s="60"/>
      <c r="AC3217" s="97"/>
      <c r="AD3217" s="83"/>
    </row>
    <row r="3218" spans="27:30" ht="15" customHeight="1" x14ac:dyDescent="0.25">
      <c r="AA3218" s="82"/>
      <c r="AB3218" s="60"/>
      <c r="AC3218" s="97"/>
      <c r="AD3218" s="83"/>
    </row>
    <row r="3219" spans="27:30" ht="15" customHeight="1" x14ac:dyDescent="0.25">
      <c r="AA3219" s="82"/>
      <c r="AB3219" s="60"/>
      <c r="AC3219" s="97"/>
      <c r="AD3219" s="83"/>
    </row>
    <row r="3220" spans="27:30" ht="15" customHeight="1" x14ac:dyDescent="0.25">
      <c r="AA3220" s="82"/>
      <c r="AB3220" s="60"/>
      <c r="AC3220" s="97"/>
      <c r="AD3220" s="83"/>
    </row>
    <row r="3221" spans="27:30" ht="15" customHeight="1" x14ac:dyDescent="0.25">
      <c r="AA3221" s="82"/>
      <c r="AB3221" s="60"/>
      <c r="AC3221" s="97"/>
      <c r="AD3221" s="83"/>
    </row>
    <row r="3222" spans="27:30" ht="15" customHeight="1" x14ac:dyDescent="0.25">
      <c r="AA3222" s="82"/>
      <c r="AB3222" s="60"/>
      <c r="AC3222" s="97"/>
      <c r="AD3222" s="83"/>
    </row>
    <row r="3223" spans="27:30" ht="15" customHeight="1" x14ac:dyDescent="0.25">
      <c r="AA3223" s="82"/>
      <c r="AB3223" s="60"/>
      <c r="AC3223" s="97"/>
      <c r="AD3223" s="83"/>
    </row>
    <row r="3224" spans="27:30" ht="15" customHeight="1" x14ac:dyDescent="0.25">
      <c r="AA3224" s="82"/>
      <c r="AB3224" s="60"/>
      <c r="AC3224" s="97"/>
      <c r="AD3224" s="83"/>
    </row>
    <row r="3225" spans="27:30" ht="15" customHeight="1" x14ac:dyDescent="0.25">
      <c r="AA3225" s="82"/>
      <c r="AB3225" s="60"/>
      <c r="AC3225" s="97"/>
      <c r="AD3225" s="83"/>
    </row>
    <row r="3226" spans="27:30" ht="15" customHeight="1" x14ac:dyDescent="0.25">
      <c r="AA3226" s="82"/>
      <c r="AB3226" s="60"/>
      <c r="AC3226" s="97"/>
      <c r="AD3226" s="83"/>
    </row>
    <row r="3227" spans="27:30" ht="15" customHeight="1" x14ac:dyDescent="0.25">
      <c r="AA3227" s="82"/>
      <c r="AB3227" s="60"/>
      <c r="AC3227" s="97"/>
      <c r="AD3227" s="83"/>
    </row>
    <row r="3228" spans="27:30" ht="15" customHeight="1" x14ac:dyDescent="0.25">
      <c r="AA3228" s="82"/>
      <c r="AB3228" s="60"/>
      <c r="AC3228" s="97"/>
      <c r="AD3228" s="83"/>
    </row>
    <row r="3229" spans="27:30" ht="15" customHeight="1" x14ac:dyDescent="0.25">
      <c r="AA3229" s="82"/>
      <c r="AB3229" s="60"/>
      <c r="AC3229" s="97"/>
      <c r="AD3229" s="83"/>
    </row>
    <row r="3230" spans="27:30" ht="15" customHeight="1" x14ac:dyDescent="0.25">
      <c r="AA3230" s="82"/>
      <c r="AB3230" s="60"/>
      <c r="AC3230" s="97"/>
      <c r="AD3230" s="83"/>
    </row>
    <row r="3231" spans="27:30" ht="15" customHeight="1" x14ac:dyDescent="0.25">
      <c r="AA3231" s="82"/>
      <c r="AB3231" s="60"/>
      <c r="AC3231" s="97"/>
      <c r="AD3231" s="83"/>
    </row>
    <row r="3232" spans="27:30" ht="15" customHeight="1" x14ac:dyDescent="0.25">
      <c r="AA3232" s="82"/>
      <c r="AB3232" s="60"/>
      <c r="AC3232" s="97"/>
      <c r="AD3232" s="83"/>
    </row>
    <row r="3233" spans="27:30" ht="15" customHeight="1" x14ac:dyDescent="0.25">
      <c r="AA3233" s="82"/>
      <c r="AB3233" s="60"/>
      <c r="AC3233" s="97"/>
      <c r="AD3233" s="83"/>
    </row>
    <row r="3234" spans="27:30" ht="15" customHeight="1" x14ac:dyDescent="0.25">
      <c r="AA3234" s="82"/>
      <c r="AB3234" s="60"/>
      <c r="AC3234" s="97"/>
      <c r="AD3234" s="83"/>
    </row>
    <row r="3235" spans="27:30" ht="15" customHeight="1" x14ac:dyDescent="0.25">
      <c r="AA3235" s="82"/>
      <c r="AB3235" s="60"/>
      <c r="AC3235" s="97"/>
      <c r="AD3235" s="83"/>
    </row>
    <row r="3236" spans="27:30" ht="15" customHeight="1" x14ac:dyDescent="0.25">
      <c r="AA3236" s="82"/>
      <c r="AB3236" s="60"/>
      <c r="AC3236" s="97"/>
      <c r="AD3236" s="83"/>
    </row>
    <row r="3237" spans="27:30" ht="15" customHeight="1" x14ac:dyDescent="0.25">
      <c r="AA3237" s="82"/>
      <c r="AB3237" s="60"/>
      <c r="AC3237" s="97"/>
      <c r="AD3237" s="83"/>
    </row>
    <row r="3238" spans="27:30" ht="15" customHeight="1" x14ac:dyDescent="0.25">
      <c r="AA3238" s="82"/>
      <c r="AB3238" s="60"/>
      <c r="AC3238" s="97"/>
      <c r="AD3238" s="83"/>
    </row>
    <row r="3239" spans="27:30" ht="15" customHeight="1" x14ac:dyDescent="0.25">
      <c r="AA3239" s="82"/>
      <c r="AB3239" s="60"/>
      <c r="AC3239" s="97"/>
      <c r="AD3239" s="83"/>
    </row>
    <row r="3240" spans="27:30" ht="15" customHeight="1" x14ac:dyDescent="0.25">
      <c r="AA3240" s="82"/>
      <c r="AB3240" s="60"/>
      <c r="AC3240" s="97"/>
      <c r="AD3240" s="83"/>
    </row>
    <row r="3241" spans="27:30" ht="15" customHeight="1" x14ac:dyDescent="0.25">
      <c r="AA3241" s="82"/>
      <c r="AB3241" s="60"/>
      <c r="AC3241" s="97"/>
      <c r="AD3241" s="83"/>
    </row>
    <row r="3242" spans="27:30" ht="15" customHeight="1" x14ac:dyDescent="0.25">
      <c r="AA3242" s="82"/>
      <c r="AB3242" s="60"/>
      <c r="AC3242" s="97"/>
      <c r="AD3242" s="83"/>
    </row>
    <row r="3243" spans="27:30" ht="15" customHeight="1" x14ac:dyDescent="0.25">
      <c r="AA3243" s="82"/>
      <c r="AB3243" s="60"/>
      <c r="AC3243" s="97"/>
      <c r="AD3243" s="83"/>
    </row>
    <row r="3244" spans="27:30" ht="15" customHeight="1" x14ac:dyDescent="0.25">
      <c r="AA3244" s="82"/>
      <c r="AB3244" s="60"/>
      <c r="AC3244" s="97"/>
      <c r="AD3244" s="83"/>
    </row>
    <row r="3245" spans="27:30" ht="15" customHeight="1" x14ac:dyDescent="0.25">
      <c r="AA3245" s="82"/>
      <c r="AB3245" s="60"/>
      <c r="AC3245" s="97"/>
      <c r="AD3245" s="83"/>
    </row>
    <row r="3246" spans="27:30" ht="15" customHeight="1" x14ac:dyDescent="0.25">
      <c r="AA3246" s="82"/>
      <c r="AB3246" s="60"/>
      <c r="AC3246" s="97"/>
      <c r="AD3246" s="83"/>
    </row>
    <row r="3247" spans="27:30" ht="15" customHeight="1" x14ac:dyDescent="0.25">
      <c r="AA3247" s="82"/>
      <c r="AB3247" s="60"/>
      <c r="AC3247" s="97"/>
      <c r="AD3247" s="83"/>
    </row>
    <row r="3248" spans="27:30" ht="15" customHeight="1" x14ac:dyDescent="0.25">
      <c r="AA3248" s="82"/>
      <c r="AB3248" s="60"/>
      <c r="AC3248" s="97"/>
      <c r="AD3248" s="83"/>
    </row>
    <row r="3249" spans="27:30" ht="15" customHeight="1" x14ac:dyDescent="0.25">
      <c r="AA3249" s="82"/>
      <c r="AB3249" s="60"/>
      <c r="AC3249" s="97"/>
      <c r="AD3249" s="83"/>
    </row>
    <row r="3250" spans="27:30" ht="15" customHeight="1" x14ac:dyDescent="0.25">
      <c r="AA3250" s="82"/>
      <c r="AB3250" s="60"/>
      <c r="AC3250" s="97"/>
      <c r="AD3250" s="83"/>
    </row>
    <row r="3251" spans="27:30" ht="15" customHeight="1" x14ac:dyDescent="0.25">
      <c r="AA3251" s="82"/>
      <c r="AB3251" s="60"/>
      <c r="AC3251" s="97"/>
      <c r="AD3251" s="83"/>
    </row>
    <row r="3252" spans="27:30" ht="15" customHeight="1" x14ac:dyDescent="0.25">
      <c r="AA3252" s="82"/>
      <c r="AB3252" s="60"/>
      <c r="AC3252" s="97"/>
      <c r="AD3252" s="83"/>
    </row>
    <row r="3253" spans="27:30" ht="15" customHeight="1" x14ac:dyDescent="0.25">
      <c r="AA3253" s="82"/>
      <c r="AB3253" s="60"/>
      <c r="AC3253" s="97"/>
      <c r="AD3253" s="83"/>
    </row>
    <row r="3254" spans="27:30" ht="15" customHeight="1" x14ac:dyDescent="0.25">
      <c r="AA3254" s="82"/>
      <c r="AB3254" s="60"/>
      <c r="AC3254" s="97"/>
      <c r="AD3254" s="83"/>
    </row>
    <row r="3255" spans="27:30" ht="15" customHeight="1" x14ac:dyDescent="0.25">
      <c r="AA3255" s="82"/>
      <c r="AB3255" s="60"/>
      <c r="AC3255" s="97"/>
      <c r="AD3255" s="83"/>
    </row>
    <row r="3256" spans="27:30" ht="15" customHeight="1" x14ac:dyDescent="0.25">
      <c r="AA3256" s="82"/>
      <c r="AB3256" s="60"/>
      <c r="AC3256" s="97"/>
      <c r="AD3256" s="83"/>
    </row>
    <row r="3257" spans="27:30" ht="15" customHeight="1" x14ac:dyDescent="0.25">
      <c r="AA3257" s="82"/>
      <c r="AB3257" s="60"/>
      <c r="AC3257" s="97"/>
      <c r="AD3257" s="83"/>
    </row>
    <row r="3258" spans="27:30" ht="15" customHeight="1" x14ac:dyDescent="0.25">
      <c r="AA3258" s="82"/>
      <c r="AB3258" s="60"/>
      <c r="AC3258" s="97"/>
      <c r="AD3258" s="83"/>
    </row>
    <row r="3259" spans="27:30" ht="15" customHeight="1" x14ac:dyDescent="0.25">
      <c r="AA3259" s="82"/>
      <c r="AB3259" s="60"/>
      <c r="AC3259" s="97"/>
      <c r="AD3259" s="83"/>
    </row>
    <row r="3260" spans="27:30" ht="15" customHeight="1" x14ac:dyDescent="0.25">
      <c r="AA3260" s="82"/>
      <c r="AB3260" s="60"/>
      <c r="AC3260" s="97"/>
      <c r="AD3260" s="83"/>
    </row>
    <row r="3261" spans="27:30" ht="15" customHeight="1" x14ac:dyDescent="0.25">
      <c r="AA3261" s="82"/>
      <c r="AB3261" s="60"/>
      <c r="AC3261" s="97"/>
      <c r="AD3261" s="83"/>
    </row>
    <row r="3262" spans="27:30" ht="15" customHeight="1" x14ac:dyDescent="0.25">
      <c r="AA3262" s="82"/>
      <c r="AB3262" s="60"/>
      <c r="AC3262" s="97"/>
      <c r="AD3262" s="83"/>
    </row>
    <row r="3263" spans="27:30" ht="15" customHeight="1" x14ac:dyDescent="0.25">
      <c r="AA3263" s="82"/>
      <c r="AB3263" s="60"/>
      <c r="AC3263" s="97"/>
      <c r="AD3263" s="83"/>
    </row>
    <row r="3264" spans="27:30" ht="15" customHeight="1" x14ac:dyDescent="0.25">
      <c r="AA3264" s="82"/>
      <c r="AB3264" s="60"/>
      <c r="AC3264" s="97"/>
      <c r="AD3264" s="83"/>
    </row>
    <row r="3265" spans="27:30" ht="15" customHeight="1" x14ac:dyDescent="0.25">
      <c r="AA3265" s="82"/>
      <c r="AB3265" s="60"/>
      <c r="AC3265" s="97"/>
      <c r="AD3265" s="83"/>
    </row>
    <row r="3266" spans="27:30" ht="15" customHeight="1" x14ac:dyDescent="0.25">
      <c r="AA3266" s="82"/>
      <c r="AB3266" s="60"/>
      <c r="AC3266" s="97"/>
      <c r="AD3266" s="83"/>
    </row>
    <row r="3267" spans="27:30" ht="15" customHeight="1" x14ac:dyDescent="0.25">
      <c r="AA3267" s="82"/>
      <c r="AB3267" s="60"/>
      <c r="AC3267" s="97"/>
      <c r="AD3267" s="83"/>
    </row>
    <row r="3268" spans="27:30" ht="15" customHeight="1" x14ac:dyDescent="0.25">
      <c r="AA3268" s="82"/>
      <c r="AB3268" s="60"/>
      <c r="AC3268" s="97"/>
      <c r="AD3268" s="83"/>
    </row>
    <row r="3269" spans="27:30" ht="15" customHeight="1" x14ac:dyDescent="0.25">
      <c r="AA3269" s="82"/>
      <c r="AB3269" s="60"/>
      <c r="AC3269" s="97"/>
      <c r="AD3269" s="83"/>
    </row>
    <row r="3270" spans="27:30" ht="15" customHeight="1" x14ac:dyDescent="0.25">
      <c r="AA3270" s="82"/>
      <c r="AB3270" s="60"/>
      <c r="AC3270" s="97"/>
      <c r="AD3270" s="83"/>
    </row>
    <row r="3271" spans="27:30" ht="15" customHeight="1" x14ac:dyDescent="0.25">
      <c r="AA3271" s="82"/>
      <c r="AB3271" s="60"/>
      <c r="AC3271" s="97"/>
      <c r="AD3271" s="83"/>
    </row>
    <row r="3272" spans="27:30" ht="15" customHeight="1" x14ac:dyDescent="0.25">
      <c r="AA3272" s="82"/>
      <c r="AB3272" s="60"/>
      <c r="AC3272" s="97"/>
      <c r="AD3272" s="83"/>
    </row>
    <row r="3273" spans="27:30" ht="15" customHeight="1" x14ac:dyDescent="0.25">
      <c r="AA3273" s="82"/>
      <c r="AB3273" s="60"/>
      <c r="AC3273" s="97"/>
      <c r="AD3273" s="83"/>
    </row>
    <row r="3274" spans="27:30" ht="15" customHeight="1" x14ac:dyDescent="0.25">
      <c r="AA3274" s="82"/>
      <c r="AB3274" s="60"/>
      <c r="AC3274" s="97"/>
      <c r="AD3274" s="83"/>
    </row>
    <row r="3275" spans="27:30" ht="15" customHeight="1" x14ac:dyDescent="0.25">
      <c r="AA3275" s="82"/>
      <c r="AB3275" s="60"/>
      <c r="AC3275" s="97"/>
      <c r="AD3275" s="83"/>
    </row>
    <row r="3276" spans="27:30" ht="15" customHeight="1" x14ac:dyDescent="0.25">
      <c r="AA3276" s="82"/>
      <c r="AB3276" s="60"/>
      <c r="AC3276" s="97"/>
      <c r="AD3276" s="83"/>
    </row>
    <row r="3277" spans="27:30" ht="15" customHeight="1" x14ac:dyDescent="0.25">
      <c r="AA3277" s="82"/>
      <c r="AB3277" s="60"/>
      <c r="AC3277" s="97"/>
      <c r="AD3277" s="83"/>
    </row>
    <row r="3278" spans="27:30" ht="15" customHeight="1" x14ac:dyDescent="0.25">
      <c r="AA3278" s="82"/>
      <c r="AB3278" s="60"/>
      <c r="AC3278" s="97"/>
      <c r="AD3278" s="83"/>
    </row>
    <row r="3279" spans="27:30" ht="15" customHeight="1" x14ac:dyDescent="0.25">
      <c r="AA3279" s="82"/>
      <c r="AB3279" s="60"/>
      <c r="AC3279" s="97"/>
      <c r="AD3279" s="83"/>
    </row>
    <row r="3280" spans="27:30" ht="15" customHeight="1" x14ac:dyDescent="0.25">
      <c r="AA3280" s="82"/>
      <c r="AB3280" s="60"/>
      <c r="AC3280" s="97"/>
      <c r="AD3280" s="83"/>
    </row>
    <row r="3281" spans="27:30" ht="15" customHeight="1" x14ac:dyDescent="0.25">
      <c r="AA3281" s="82"/>
      <c r="AB3281" s="60"/>
      <c r="AC3281" s="97"/>
      <c r="AD3281" s="83"/>
    </row>
    <row r="3282" spans="27:30" ht="15" customHeight="1" x14ac:dyDescent="0.25">
      <c r="AA3282" s="82"/>
      <c r="AB3282" s="60"/>
      <c r="AC3282" s="97"/>
      <c r="AD3282" s="83"/>
    </row>
    <row r="3283" spans="27:30" ht="15" customHeight="1" x14ac:dyDescent="0.25">
      <c r="AA3283" s="82"/>
      <c r="AB3283" s="60"/>
      <c r="AC3283" s="97"/>
      <c r="AD3283" s="83"/>
    </row>
    <row r="3284" spans="27:30" ht="15" customHeight="1" x14ac:dyDescent="0.25">
      <c r="AA3284" s="82"/>
      <c r="AB3284" s="60"/>
      <c r="AC3284" s="97"/>
      <c r="AD3284" s="83"/>
    </row>
    <row r="3285" spans="27:30" ht="15" customHeight="1" x14ac:dyDescent="0.25">
      <c r="AA3285" s="82"/>
      <c r="AB3285" s="60"/>
      <c r="AC3285" s="97"/>
      <c r="AD3285" s="83"/>
    </row>
    <row r="3286" spans="27:30" ht="15" customHeight="1" x14ac:dyDescent="0.25">
      <c r="AA3286" s="82"/>
      <c r="AB3286" s="60"/>
      <c r="AC3286" s="97"/>
      <c r="AD3286" s="83"/>
    </row>
    <row r="3287" spans="27:30" ht="15" customHeight="1" x14ac:dyDescent="0.25">
      <c r="AA3287" s="82"/>
      <c r="AB3287" s="60"/>
      <c r="AC3287" s="97"/>
      <c r="AD3287" s="83"/>
    </row>
    <row r="3288" spans="27:30" ht="15" customHeight="1" x14ac:dyDescent="0.25">
      <c r="AA3288" s="82"/>
      <c r="AB3288" s="60"/>
      <c r="AC3288" s="97"/>
      <c r="AD3288" s="83"/>
    </row>
    <row r="3289" spans="27:30" ht="15" customHeight="1" x14ac:dyDescent="0.25">
      <c r="AA3289" s="82"/>
      <c r="AB3289" s="60"/>
      <c r="AC3289" s="97"/>
      <c r="AD3289" s="83"/>
    </row>
    <row r="3290" spans="27:30" ht="15" customHeight="1" x14ac:dyDescent="0.25">
      <c r="AA3290" s="82"/>
      <c r="AB3290" s="60"/>
      <c r="AC3290" s="97"/>
      <c r="AD3290" s="83"/>
    </row>
    <row r="3291" spans="27:30" ht="15" customHeight="1" x14ac:dyDescent="0.25">
      <c r="AA3291" s="82"/>
      <c r="AB3291" s="60"/>
      <c r="AC3291" s="97"/>
      <c r="AD3291" s="83"/>
    </row>
    <row r="3292" spans="27:30" ht="15" customHeight="1" x14ac:dyDescent="0.25">
      <c r="AA3292" s="82"/>
      <c r="AB3292" s="60"/>
      <c r="AC3292" s="97"/>
      <c r="AD3292" s="83"/>
    </row>
    <row r="3293" spans="27:30" ht="15" customHeight="1" x14ac:dyDescent="0.25">
      <c r="AA3293" s="82"/>
      <c r="AB3293" s="60"/>
      <c r="AC3293" s="97"/>
      <c r="AD3293" s="83"/>
    </row>
    <row r="3294" spans="27:30" ht="15" customHeight="1" x14ac:dyDescent="0.25">
      <c r="AA3294" s="82"/>
      <c r="AB3294" s="60"/>
      <c r="AC3294" s="97"/>
      <c r="AD3294" s="83"/>
    </row>
    <row r="3295" spans="27:30" ht="15" customHeight="1" x14ac:dyDescent="0.25">
      <c r="AA3295" s="82"/>
      <c r="AB3295" s="60"/>
      <c r="AC3295" s="97"/>
      <c r="AD3295" s="83"/>
    </row>
    <row r="3296" spans="27:30" ht="15" customHeight="1" x14ac:dyDescent="0.25">
      <c r="AA3296" s="82"/>
      <c r="AB3296" s="60"/>
      <c r="AC3296" s="97"/>
      <c r="AD3296" s="83"/>
    </row>
    <row r="3297" spans="27:30" ht="15" customHeight="1" x14ac:dyDescent="0.25">
      <c r="AA3297" s="82"/>
      <c r="AB3297" s="60"/>
      <c r="AC3297" s="97"/>
      <c r="AD3297" s="83"/>
    </row>
    <row r="3298" spans="27:30" ht="15" customHeight="1" x14ac:dyDescent="0.25">
      <c r="AA3298" s="82"/>
      <c r="AB3298" s="60"/>
      <c r="AC3298" s="97"/>
      <c r="AD3298" s="83"/>
    </row>
    <row r="3299" spans="27:30" ht="15" customHeight="1" x14ac:dyDescent="0.25">
      <c r="AA3299" s="82"/>
      <c r="AB3299" s="60"/>
      <c r="AC3299" s="97"/>
      <c r="AD3299" s="83"/>
    </row>
    <row r="3300" spans="27:30" ht="15" customHeight="1" x14ac:dyDescent="0.25">
      <c r="AA3300" s="82"/>
      <c r="AB3300" s="60"/>
      <c r="AC3300" s="97"/>
      <c r="AD3300" s="83"/>
    </row>
    <row r="3301" spans="27:30" ht="15" customHeight="1" x14ac:dyDescent="0.25">
      <c r="AA3301" s="82"/>
      <c r="AB3301" s="60"/>
      <c r="AC3301" s="97"/>
      <c r="AD3301" s="83"/>
    </row>
    <row r="3302" spans="27:30" ht="15" customHeight="1" x14ac:dyDescent="0.25">
      <c r="AA3302" s="82"/>
      <c r="AB3302" s="60"/>
      <c r="AC3302" s="97"/>
      <c r="AD3302" s="83"/>
    </row>
    <row r="3303" spans="27:30" ht="15" customHeight="1" x14ac:dyDescent="0.25">
      <c r="AA3303" s="82"/>
      <c r="AB3303" s="60"/>
      <c r="AC3303" s="97"/>
      <c r="AD3303" s="83"/>
    </row>
    <row r="3304" spans="27:30" ht="15" customHeight="1" x14ac:dyDescent="0.25">
      <c r="AA3304" s="82"/>
      <c r="AB3304" s="60"/>
      <c r="AC3304" s="97"/>
      <c r="AD3304" s="83"/>
    </row>
    <row r="3305" spans="27:30" ht="15" customHeight="1" x14ac:dyDescent="0.25">
      <c r="AA3305" s="82"/>
      <c r="AB3305" s="60"/>
      <c r="AC3305" s="97"/>
      <c r="AD3305" s="83"/>
    </row>
    <row r="3306" spans="27:30" ht="15" customHeight="1" x14ac:dyDescent="0.25">
      <c r="AA3306" s="82"/>
      <c r="AB3306" s="60"/>
      <c r="AC3306" s="97"/>
      <c r="AD3306" s="83"/>
    </row>
    <row r="3307" spans="27:30" ht="15" customHeight="1" x14ac:dyDescent="0.25">
      <c r="AA3307" s="82"/>
      <c r="AB3307" s="60"/>
      <c r="AC3307" s="97"/>
      <c r="AD3307" s="83"/>
    </row>
    <row r="3308" spans="27:30" ht="15" customHeight="1" x14ac:dyDescent="0.25">
      <c r="AA3308" s="82"/>
      <c r="AB3308" s="60"/>
      <c r="AC3308" s="97"/>
      <c r="AD3308" s="83"/>
    </row>
    <row r="3309" spans="27:30" ht="15" customHeight="1" x14ac:dyDescent="0.25">
      <c r="AA3309" s="82"/>
      <c r="AB3309" s="60"/>
      <c r="AC3309" s="97"/>
      <c r="AD3309" s="83"/>
    </row>
    <row r="3310" spans="27:30" ht="15" customHeight="1" x14ac:dyDescent="0.25">
      <c r="AA3310" s="82"/>
      <c r="AB3310" s="60"/>
      <c r="AC3310" s="97"/>
      <c r="AD3310" s="83"/>
    </row>
    <row r="3311" spans="27:30" ht="15" customHeight="1" x14ac:dyDescent="0.25">
      <c r="AA3311" s="82"/>
      <c r="AB3311" s="60"/>
      <c r="AC3311" s="97"/>
      <c r="AD3311" s="83"/>
    </row>
    <row r="3312" spans="27:30" ht="15" customHeight="1" x14ac:dyDescent="0.25">
      <c r="AA3312" s="82"/>
      <c r="AB3312" s="60"/>
      <c r="AC3312" s="97"/>
      <c r="AD3312" s="83"/>
    </row>
    <row r="3313" spans="27:30" ht="15" customHeight="1" x14ac:dyDescent="0.25">
      <c r="AA3313" s="82"/>
      <c r="AB3313" s="60"/>
      <c r="AC3313" s="97"/>
      <c r="AD3313" s="83"/>
    </row>
    <row r="3314" spans="27:30" ht="15" customHeight="1" x14ac:dyDescent="0.25">
      <c r="AA3314" s="82"/>
      <c r="AB3314" s="60"/>
      <c r="AC3314" s="97"/>
      <c r="AD3314" s="83"/>
    </row>
    <row r="3315" spans="27:30" ht="15" customHeight="1" x14ac:dyDescent="0.25">
      <c r="AA3315" s="82"/>
      <c r="AB3315" s="60"/>
      <c r="AC3315" s="97"/>
      <c r="AD3315" s="83"/>
    </row>
    <row r="3316" spans="27:30" ht="15" customHeight="1" x14ac:dyDescent="0.25">
      <c r="AA3316" s="82"/>
      <c r="AB3316" s="60"/>
      <c r="AC3316" s="97"/>
      <c r="AD3316" s="83"/>
    </row>
    <row r="3317" spans="27:30" ht="15" customHeight="1" x14ac:dyDescent="0.25">
      <c r="AA3317" s="82"/>
      <c r="AB3317" s="60"/>
      <c r="AC3317" s="97"/>
      <c r="AD3317" s="83"/>
    </row>
    <row r="3318" spans="27:30" ht="15" customHeight="1" x14ac:dyDescent="0.25">
      <c r="AA3318" s="82"/>
      <c r="AB3318" s="60"/>
      <c r="AC3318" s="97"/>
      <c r="AD3318" s="83"/>
    </row>
    <row r="3319" spans="27:30" ht="15" customHeight="1" x14ac:dyDescent="0.25">
      <c r="AA3319" s="82"/>
      <c r="AB3319" s="60"/>
      <c r="AC3319" s="97"/>
      <c r="AD3319" s="83"/>
    </row>
    <row r="3320" spans="27:30" ht="15" customHeight="1" x14ac:dyDescent="0.25">
      <c r="AA3320" s="82"/>
      <c r="AB3320" s="60"/>
      <c r="AC3320" s="97"/>
      <c r="AD3320" s="83"/>
    </row>
    <row r="3321" spans="27:30" ht="15" customHeight="1" x14ac:dyDescent="0.25">
      <c r="AA3321" s="82"/>
      <c r="AB3321" s="60"/>
      <c r="AC3321" s="97"/>
      <c r="AD3321" s="83"/>
    </row>
    <row r="3322" spans="27:30" ht="15" customHeight="1" x14ac:dyDescent="0.25">
      <c r="AA3322" s="82"/>
      <c r="AB3322" s="60"/>
      <c r="AC3322" s="97"/>
      <c r="AD3322" s="83"/>
    </row>
    <row r="3323" spans="27:30" ht="15" customHeight="1" x14ac:dyDescent="0.25">
      <c r="AA3323" s="82"/>
      <c r="AB3323" s="60"/>
      <c r="AC3323" s="97"/>
      <c r="AD3323" s="83"/>
    </row>
    <row r="3324" spans="27:30" ht="15" customHeight="1" x14ac:dyDescent="0.25">
      <c r="AA3324" s="82"/>
      <c r="AB3324" s="60"/>
      <c r="AC3324" s="97"/>
      <c r="AD3324" s="83"/>
    </row>
    <row r="3325" spans="27:30" ht="15" customHeight="1" x14ac:dyDescent="0.25">
      <c r="AA3325" s="82"/>
      <c r="AB3325" s="60"/>
      <c r="AC3325" s="97"/>
      <c r="AD3325" s="83"/>
    </row>
    <row r="3326" spans="27:30" ht="15" customHeight="1" x14ac:dyDescent="0.25">
      <c r="AA3326" s="82"/>
      <c r="AB3326" s="60"/>
      <c r="AC3326" s="97"/>
      <c r="AD3326" s="83"/>
    </row>
    <row r="3327" spans="27:30" ht="15" customHeight="1" x14ac:dyDescent="0.25">
      <c r="AA3327" s="82"/>
      <c r="AB3327" s="60"/>
      <c r="AC3327" s="97"/>
      <c r="AD3327" s="83"/>
    </row>
    <row r="3328" spans="27:30" ht="15" customHeight="1" x14ac:dyDescent="0.25">
      <c r="AA3328" s="82"/>
      <c r="AB3328" s="60"/>
      <c r="AC3328" s="97"/>
      <c r="AD3328" s="83"/>
    </row>
    <row r="3329" spans="27:30" ht="15" customHeight="1" x14ac:dyDescent="0.25">
      <c r="AA3329" s="82"/>
      <c r="AB3329" s="60"/>
      <c r="AC3329" s="97"/>
      <c r="AD3329" s="83"/>
    </row>
    <row r="3330" spans="27:30" ht="15" customHeight="1" x14ac:dyDescent="0.25">
      <c r="AA3330" s="82"/>
      <c r="AB3330" s="60"/>
      <c r="AC3330" s="97"/>
      <c r="AD3330" s="83"/>
    </row>
    <row r="3331" spans="27:30" ht="15" customHeight="1" x14ac:dyDescent="0.25">
      <c r="AA3331" s="82"/>
      <c r="AB3331" s="60"/>
      <c r="AC3331" s="97"/>
      <c r="AD3331" s="83"/>
    </row>
    <row r="3332" spans="27:30" ht="15" customHeight="1" x14ac:dyDescent="0.25">
      <c r="AA3332" s="82"/>
      <c r="AB3332" s="60"/>
      <c r="AC3332" s="97"/>
      <c r="AD3332" s="83"/>
    </row>
    <row r="3333" spans="27:30" ht="15" customHeight="1" x14ac:dyDescent="0.25">
      <c r="AA3333" s="82"/>
      <c r="AB3333" s="60"/>
      <c r="AC3333" s="97"/>
      <c r="AD3333" s="83"/>
    </row>
    <row r="3334" spans="27:30" ht="15" customHeight="1" x14ac:dyDescent="0.25">
      <c r="AA3334" s="82"/>
      <c r="AB3334" s="60"/>
      <c r="AC3334" s="97"/>
      <c r="AD3334" s="83"/>
    </row>
    <row r="3335" spans="27:30" ht="15" customHeight="1" x14ac:dyDescent="0.25">
      <c r="AA3335" s="82"/>
      <c r="AB3335" s="60"/>
      <c r="AC3335" s="97"/>
      <c r="AD3335" s="83"/>
    </row>
    <row r="3336" spans="27:30" ht="15" customHeight="1" x14ac:dyDescent="0.25">
      <c r="AA3336" s="82"/>
      <c r="AB3336" s="60"/>
      <c r="AC3336" s="97"/>
      <c r="AD3336" s="83"/>
    </row>
    <row r="3337" spans="27:30" ht="15" customHeight="1" x14ac:dyDescent="0.25">
      <c r="AA3337" s="82"/>
      <c r="AB3337" s="60"/>
      <c r="AC3337" s="97"/>
      <c r="AD3337" s="83"/>
    </row>
    <row r="3338" spans="27:30" ht="15" customHeight="1" x14ac:dyDescent="0.25">
      <c r="AA3338" s="82"/>
      <c r="AB3338" s="60"/>
      <c r="AC3338" s="97"/>
      <c r="AD3338" s="83"/>
    </row>
    <row r="3339" spans="27:30" ht="15" customHeight="1" x14ac:dyDescent="0.25">
      <c r="AA3339" s="82"/>
      <c r="AB3339" s="60"/>
      <c r="AC3339" s="97"/>
      <c r="AD3339" s="83"/>
    </row>
    <row r="3340" spans="27:30" ht="15" customHeight="1" x14ac:dyDescent="0.25">
      <c r="AA3340" s="82"/>
      <c r="AB3340" s="60"/>
      <c r="AC3340" s="97"/>
      <c r="AD3340" s="83"/>
    </row>
    <row r="3341" spans="27:30" ht="15" customHeight="1" x14ac:dyDescent="0.25">
      <c r="AA3341" s="82"/>
      <c r="AB3341" s="60"/>
      <c r="AC3341" s="97"/>
      <c r="AD3341" s="83"/>
    </row>
    <row r="3342" spans="27:30" ht="15" customHeight="1" x14ac:dyDescent="0.25">
      <c r="AA3342" s="82"/>
      <c r="AB3342" s="60"/>
      <c r="AC3342" s="97"/>
      <c r="AD3342" s="83"/>
    </row>
    <row r="3343" spans="27:30" ht="15" customHeight="1" x14ac:dyDescent="0.25">
      <c r="AA3343" s="82"/>
      <c r="AB3343" s="60"/>
      <c r="AC3343" s="97"/>
      <c r="AD3343" s="83"/>
    </row>
    <row r="3344" spans="27:30" ht="15" customHeight="1" x14ac:dyDescent="0.25">
      <c r="AA3344" s="82"/>
      <c r="AB3344" s="60"/>
      <c r="AC3344" s="97"/>
      <c r="AD3344" s="83"/>
    </row>
    <row r="3345" spans="27:30" ht="15" customHeight="1" x14ac:dyDescent="0.25">
      <c r="AA3345" s="82"/>
      <c r="AB3345" s="60"/>
      <c r="AC3345" s="97"/>
      <c r="AD3345" s="83"/>
    </row>
    <row r="3346" spans="27:30" ht="15" customHeight="1" x14ac:dyDescent="0.25">
      <c r="AA3346" s="82"/>
      <c r="AB3346" s="60"/>
      <c r="AC3346" s="97"/>
      <c r="AD3346" s="83"/>
    </row>
    <row r="3347" spans="27:30" ht="15" customHeight="1" x14ac:dyDescent="0.25">
      <c r="AA3347" s="82"/>
      <c r="AB3347" s="60"/>
      <c r="AC3347" s="97"/>
      <c r="AD3347" s="83"/>
    </row>
    <row r="3348" spans="27:30" ht="15" customHeight="1" x14ac:dyDescent="0.25">
      <c r="AA3348" s="82"/>
      <c r="AB3348" s="60"/>
      <c r="AC3348" s="97"/>
      <c r="AD3348" s="83"/>
    </row>
    <row r="3349" spans="27:30" ht="15" customHeight="1" x14ac:dyDescent="0.25">
      <c r="AA3349" s="82"/>
      <c r="AB3349" s="60"/>
      <c r="AC3349" s="97"/>
      <c r="AD3349" s="83"/>
    </row>
    <row r="3350" spans="27:30" ht="15" customHeight="1" x14ac:dyDescent="0.25">
      <c r="AA3350" s="82"/>
      <c r="AB3350" s="60"/>
      <c r="AC3350" s="97"/>
      <c r="AD3350" s="83"/>
    </row>
    <row r="3351" spans="27:30" ht="15" customHeight="1" x14ac:dyDescent="0.25">
      <c r="AA3351" s="82"/>
      <c r="AB3351" s="60"/>
      <c r="AC3351" s="97"/>
      <c r="AD3351" s="83"/>
    </row>
    <row r="3352" spans="27:30" ht="15" customHeight="1" x14ac:dyDescent="0.25">
      <c r="AA3352" s="82"/>
      <c r="AB3352" s="60"/>
      <c r="AC3352" s="97"/>
      <c r="AD3352" s="83"/>
    </row>
    <row r="3353" spans="27:30" ht="15" customHeight="1" x14ac:dyDescent="0.25">
      <c r="AA3353" s="82"/>
      <c r="AB3353" s="60"/>
      <c r="AC3353" s="97"/>
      <c r="AD3353" s="83"/>
    </row>
    <row r="3354" spans="27:30" ht="15" customHeight="1" x14ac:dyDescent="0.25">
      <c r="AA3354" s="82"/>
      <c r="AB3354" s="60"/>
      <c r="AC3354" s="97"/>
      <c r="AD3354" s="83"/>
    </row>
    <row r="3355" spans="27:30" ht="15" customHeight="1" x14ac:dyDescent="0.25">
      <c r="AA3355" s="82"/>
      <c r="AB3355" s="60"/>
      <c r="AC3355" s="97"/>
      <c r="AD3355" s="83"/>
    </row>
    <row r="3356" spans="27:30" ht="15" customHeight="1" x14ac:dyDescent="0.25">
      <c r="AA3356" s="82"/>
      <c r="AB3356" s="60"/>
      <c r="AC3356" s="97"/>
      <c r="AD3356" s="83"/>
    </row>
    <row r="3357" spans="27:30" ht="15" customHeight="1" x14ac:dyDescent="0.25">
      <c r="AA3357" s="82"/>
      <c r="AB3357" s="60"/>
      <c r="AC3357" s="97"/>
      <c r="AD3357" s="83"/>
    </row>
    <row r="3358" spans="27:30" ht="15" customHeight="1" x14ac:dyDescent="0.25">
      <c r="AA3358" s="82"/>
      <c r="AB3358" s="60"/>
      <c r="AC3358" s="97"/>
      <c r="AD3358" s="83"/>
    </row>
    <row r="3359" spans="27:30" ht="15" customHeight="1" x14ac:dyDescent="0.25">
      <c r="AA3359" s="82"/>
      <c r="AB3359" s="60"/>
      <c r="AC3359" s="97"/>
      <c r="AD3359" s="83"/>
    </row>
    <row r="3360" spans="27:30" ht="15" customHeight="1" x14ac:dyDescent="0.25">
      <c r="AA3360" s="82"/>
      <c r="AB3360" s="60"/>
      <c r="AC3360" s="97"/>
      <c r="AD3360" s="83"/>
    </row>
    <row r="3361" spans="27:30" ht="15" customHeight="1" x14ac:dyDescent="0.25">
      <c r="AA3361" s="82"/>
      <c r="AB3361" s="60"/>
      <c r="AC3361" s="97"/>
      <c r="AD3361" s="83"/>
    </row>
    <row r="3362" spans="27:30" ht="15" customHeight="1" x14ac:dyDescent="0.25">
      <c r="AA3362" s="82"/>
      <c r="AB3362" s="60"/>
      <c r="AC3362" s="97"/>
      <c r="AD3362" s="83"/>
    </row>
    <row r="3363" spans="27:30" ht="15" customHeight="1" x14ac:dyDescent="0.25">
      <c r="AA3363" s="82"/>
      <c r="AB3363" s="60"/>
      <c r="AC3363" s="97"/>
      <c r="AD3363" s="83"/>
    </row>
    <row r="3364" spans="27:30" ht="15" customHeight="1" x14ac:dyDescent="0.25">
      <c r="AA3364" s="82"/>
      <c r="AB3364" s="60"/>
      <c r="AC3364" s="97"/>
      <c r="AD3364" s="83"/>
    </row>
    <row r="3365" spans="27:30" ht="15" customHeight="1" x14ac:dyDescent="0.25">
      <c r="AA3365" s="82"/>
      <c r="AB3365" s="60"/>
      <c r="AC3365" s="97"/>
      <c r="AD3365" s="83"/>
    </row>
    <row r="3366" spans="27:30" ht="15" customHeight="1" x14ac:dyDescent="0.25">
      <c r="AA3366" s="82"/>
      <c r="AB3366" s="60"/>
      <c r="AC3366" s="97"/>
      <c r="AD3366" s="83"/>
    </row>
    <row r="3367" spans="27:30" ht="15" customHeight="1" x14ac:dyDescent="0.25">
      <c r="AA3367" s="82"/>
      <c r="AB3367" s="60"/>
      <c r="AC3367" s="97"/>
      <c r="AD3367" s="83"/>
    </row>
    <row r="3368" spans="27:30" ht="15" customHeight="1" x14ac:dyDescent="0.25">
      <c r="AA3368" s="82"/>
      <c r="AB3368" s="60"/>
      <c r="AC3368" s="97"/>
      <c r="AD3368" s="83"/>
    </row>
    <row r="3369" spans="27:30" ht="15" customHeight="1" x14ac:dyDescent="0.25">
      <c r="AA3369" s="82"/>
      <c r="AB3369" s="60"/>
      <c r="AC3369" s="97"/>
      <c r="AD3369" s="83"/>
    </row>
    <row r="3370" spans="27:30" ht="15" customHeight="1" x14ac:dyDescent="0.25">
      <c r="AA3370" s="82"/>
      <c r="AB3370" s="60"/>
      <c r="AC3370" s="97"/>
      <c r="AD3370" s="83"/>
    </row>
    <row r="3371" spans="27:30" ht="15" customHeight="1" x14ac:dyDescent="0.25">
      <c r="AA3371" s="82"/>
      <c r="AB3371" s="60"/>
      <c r="AC3371" s="97"/>
      <c r="AD3371" s="83"/>
    </row>
    <row r="3372" spans="27:30" ht="15" customHeight="1" x14ac:dyDescent="0.25">
      <c r="AA3372" s="82"/>
      <c r="AB3372" s="60"/>
      <c r="AC3372" s="97"/>
      <c r="AD3372" s="83"/>
    </row>
    <row r="3373" spans="27:30" ht="15" customHeight="1" x14ac:dyDescent="0.25">
      <c r="AA3373" s="82"/>
      <c r="AB3373" s="60"/>
      <c r="AC3373" s="97"/>
      <c r="AD3373" s="83"/>
    </row>
    <row r="3374" spans="27:30" ht="15" customHeight="1" x14ac:dyDescent="0.25">
      <c r="AA3374" s="82"/>
      <c r="AB3374" s="60"/>
      <c r="AC3374" s="97"/>
      <c r="AD3374" s="83"/>
    </row>
    <row r="3375" spans="27:30" ht="15" customHeight="1" x14ac:dyDescent="0.25">
      <c r="AA3375" s="82"/>
      <c r="AB3375" s="60"/>
      <c r="AC3375" s="97"/>
      <c r="AD3375" s="83"/>
    </row>
    <row r="3376" spans="27:30" ht="15" customHeight="1" x14ac:dyDescent="0.25">
      <c r="AA3376" s="82"/>
      <c r="AB3376" s="60"/>
      <c r="AC3376" s="97"/>
      <c r="AD3376" s="83"/>
    </row>
    <row r="3377" spans="27:30" ht="15" customHeight="1" x14ac:dyDescent="0.25">
      <c r="AA3377" s="82"/>
      <c r="AB3377" s="60"/>
      <c r="AC3377" s="97"/>
      <c r="AD3377" s="83"/>
    </row>
    <row r="3378" spans="27:30" ht="15" customHeight="1" x14ac:dyDescent="0.25">
      <c r="AA3378" s="82"/>
      <c r="AB3378" s="60"/>
      <c r="AC3378" s="97"/>
      <c r="AD3378" s="83"/>
    </row>
    <row r="3379" spans="27:30" ht="15" customHeight="1" x14ac:dyDescent="0.25">
      <c r="AA3379" s="82"/>
      <c r="AB3379" s="60"/>
      <c r="AC3379" s="97"/>
      <c r="AD3379" s="83"/>
    </row>
    <row r="3380" spans="27:30" ht="15" customHeight="1" x14ac:dyDescent="0.25">
      <c r="AA3380" s="82"/>
      <c r="AB3380" s="60"/>
      <c r="AC3380" s="97"/>
      <c r="AD3380" s="83"/>
    </row>
    <row r="3381" spans="27:30" ht="15" customHeight="1" x14ac:dyDescent="0.25">
      <c r="AA3381" s="82"/>
      <c r="AB3381" s="60"/>
      <c r="AC3381" s="97"/>
      <c r="AD3381" s="83"/>
    </row>
    <row r="3382" spans="27:30" ht="15" customHeight="1" x14ac:dyDescent="0.25">
      <c r="AA3382" s="82"/>
      <c r="AB3382" s="60"/>
      <c r="AC3382" s="97"/>
      <c r="AD3382" s="83"/>
    </row>
    <row r="3383" spans="27:30" ht="15" customHeight="1" x14ac:dyDescent="0.25">
      <c r="AA3383" s="82"/>
      <c r="AB3383" s="60"/>
      <c r="AC3383" s="97"/>
      <c r="AD3383" s="83"/>
    </row>
    <row r="3384" spans="27:30" ht="15" customHeight="1" x14ac:dyDescent="0.25">
      <c r="AA3384" s="82"/>
      <c r="AB3384" s="60"/>
      <c r="AC3384" s="97"/>
      <c r="AD3384" s="83"/>
    </row>
    <row r="3385" spans="27:30" ht="15" customHeight="1" x14ac:dyDescent="0.25">
      <c r="AA3385" s="82"/>
      <c r="AB3385" s="60"/>
      <c r="AC3385" s="97"/>
      <c r="AD3385" s="83"/>
    </row>
    <row r="3386" spans="27:30" ht="15" customHeight="1" x14ac:dyDescent="0.25">
      <c r="AA3386" s="82"/>
      <c r="AB3386" s="60"/>
      <c r="AC3386" s="97"/>
      <c r="AD3386" s="83"/>
    </row>
    <row r="3387" spans="27:30" ht="15" customHeight="1" x14ac:dyDescent="0.25">
      <c r="AA3387" s="82"/>
      <c r="AB3387" s="60"/>
      <c r="AC3387" s="97"/>
      <c r="AD3387" s="83"/>
    </row>
    <row r="3388" spans="27:30" ht="15" customHeight="1" x14ac:dyDescent="0.25">
      <c r="AA3388" s="82"/>
      <c r="AB3388" s="60"/>
      <c r="AC3388" s="97"/>
      <c r="AD3388" s="83"/>
    </row>
    <row r="3389" spans="27:30" ht="15" customHeight="1" x14ac:dyDescent="0.25">
      <c r="AA3389" s="82"/>
      <c r="AB3389" s="60"/>
      <c r="AC3389" s="97"/>
      <c r="AD3389" s="83"/>
    </row>
    <row r="3390" spans="27:30" ht="15" customHeight="1" x14ac:dyDescent="0.25">
      <c r="AA3390" s="82"/>
      <c r="AB3390" s="60"/>
      <c r="AC3390" s="97"/>
      <c r="AD3390" s="83"/>
    </row>
    <row r="3391" spans="27:30" ht="15" customHeight="1" x14ac:dyDescent="0.25">
      <c r="AA3391" s="82"/>
      <c r="AB3391" s="60"/>
      <c r="AC3391" s="97"/>
      <c r="AD3391" s="83"/>
    </row>
    <row r="3392" spans="27:30" ht="15" customHeight="1" x14ac:dyDescent="0.25">
      <c r="AA3392" s="82"/>
      <c r="AB3392" s="60"/>
      <c r="AC3392" s="97"/>
      <c r="AD3392" s="83"/>
    </row>
    <row r="3393" spans="27:30" ht="15" customHeight="1" x14ac:dyDescent="0.25">
      <c r="AA3393" s="82"/>
      <c r="AB3393" s="60"/>
      <c r="AC3393" s="97"/>
      <c r="AD3393" s="83"/>
    </row>
    <row r="3394" spans="27:30" ht="15" customHeight="1" x14ac:dyDescent="0.25">
      <c r="AA3394" s="82"/>
      <c r="AB3394" s="60"/>
      <c r="AC3394" s="97"/>
      <c r="AD3394" s="83"/>
    </row>
    <row r="3395" spans="27:30" ht="15" customHeight="1" x14ac:dyDescent="0.25">
      <c r="AA3395" s="82"/>
      <c r="AB3395" s="60"/>
      <c r="AC3395" s="97"/>
      <c r="AD3395" s="83"/>
    </row>
    <row r="3396" spans="27:30" ht="15" customHeight="1" x14ac:dyDescent="0.25">
      <c r="AA3396" s="82"/>
      <c r="AB3396" s="60"/>
      <c r="AC3396" s="97"/>
      <c r="AD3396" s="83"/>
    </row>
    <row r="3397" spans="27:30" ht="15" customHeight="1" x14ac:dyDescent="0.25">
      <c r="AA3397" s="82"/>
      <c r="AB3397" s="60"/>
      <c r="AC3397" s="97"/>
      <c r="AD3397" s="83"/>
    </row>
    <row r="3398" spans="27:30" ht="15" customHeight="1" x14ac:dyDescent="0.25">
      <c r="AA3398" s="82"/>
      <c r="AB3398" s="60"/>
      <c r="AC3398" s="97"/>
      <c r="AD3398" s="83"/>
    </row>
    <row r="3399" spans="27:30" ht="15" customHeight="1" x14ac:dyDescent="0.25">
      <c r="AA3399" s="82"/>
      <c r="AB3399" s="60"/>
      <c r="AC3399" s="97"/>
      <c r="AD3399" s="83"/>
    </row>
    <row r="3400" spans="27:30" ht="15" customHeight="1" x14ac:dyDescent="0.25">
      <c r="AA3400" s="82"/>
      <c r="AB3400" s="60"/>
      <c r="AC3400" s="97"/>
      <c r="AD3400" s="83"/>
    </row>
    <row r="3401" spans="27:30" ht="15" customHeight="1" x14ac:dyDescent="0.25">
      <c r="AA3401" s="82"/>
      <c r="AB3401" s="60"/>
      <c r="AC3401" s="97"/>
      <c r="AD3401" s="83"/>
    </row>
    <row r="3402" spans="27:30" ht="15" customHeight="1" x14ac:dyDescent="0.25">
      <c r="AA3402" s="82"/>
      <c r="AB3402" s="60"/>
      <c r="AC3402" s="97"/>
      <c r="AD3402" s="83"/>
    </row>
    <row r="3403" spans="27:30" ht="15" customHeight="1" x14ac:dyDescent="0.25">
      <c r="AA3403" s="82"/>
      <c r="AB3403" s="60"/>
      <c r="AC3403" s="97"/>
      <c r="AD3403" s="83"/>
    </row>
    <row r="3404" spans="27:30" ht="15" customHeight="1" x14ac:dyDescent="0.25">
      <c r="AA3404" s="82"/>
      <c r="AB3404" s="60"/>
      <c r="AC3404" s="97"/>
      <c r="AD3404" s="83"/>
    </row>
    <row r="3405" spans="27:30" ht="15" customHeight="1" x14ac:dyDescent="0.25">
      <c r="AA3405" s="82"/>
      <c r="AB3405" s="60"/>
      <c r="AC3405" s="97"/>
      <c r="AD3405" s="83"/>
    </row>
    <row r="3406" spans="27:30" ht="15" customHeight="1" x14ac:dyDescent="0.25">
      <c r="AA3406" s="82"/>
      <c r="AB3406" s="60"/>
      <c r="AC3406" s="97"/>
      <c r="AD3406" s="83"/>
    </row>
    <row r="3407" spans="27:30" ht="15" customHeight="1" x14ac:dyDescent="0.25">
      <c r="AA3407" s="82"/>
      <c r="AB3407" s="60"/>
      <c r="AC3407" s="97"/>
      <c r="AD3407" s="83"/>
    </row>
    <row r="3408" spans="27:30" ht="15" customHeight="1" x14ac:dyDescent="0.25">
      <c r="AA3408" s="82"/>
      <c r="AB3408" s="60"/>
      <c r="AC3408" s="97"/>
      <c r="AD3408" s="83"/>
    </row>
    <row r="3409" spans="27:30" ht="15" customHeight="1" x14ac:dyDescent="0.25">
      <c r="AA3409" s="82"/>
      <c r="AB3409" s="60"/>
      <c r="AC3409" s="97"/>
      <c r="AD3409" s="83"/>
    </row>
    <row r="3410" spans="27:30" ht="15" customHeight="1" x14ac:dyDescent="0.25">
      <c r="AA3410" s="82"/>
      <c r="AB3410" s="60"/>
      <c r="AC3410" s="97"/>
      <c r="AD3410" s="83"/>
    </row>
    <row r="3411" spans="27:30" ht="15" customHeight="1" x14ac:dyDescent="0.25">
      <c r="AA3411" s="82"/>
      <c r="AB3411" s="60"/>
      <c r="AC3411" s="97"/>
      <c r="AD3411" s="83"/>
    </row>
    <row r="3412" spans="27:30" ht="15" customHeight="1" x14ac:dyDescent="0.25">
      <c r="AA3412" s="82"/>
      <c r="AB3412" s="60"/>
      <c r="AC3412" s="97"/>
      <c r="AD3412" s="83"/>
    </row>
    <row r="3413" spans="27:30" ht="15" customHeight="1" x14ac:dyDescent="0.25">
      <c r="AA3413" s="82"/>
      <c r="AB3413" s="60"/>
      <c r="AC3413" s="97"/>
      <c r="AD3413" s="83"/>
    </row>
    <row r="3414" spans="27:30" ht="15" customHeight="1" x14ac:dyDescent="0.25">
      <c r="AA3414" s="82"/>
      <c r="AB3414" s="60"/>
      <c r="AC3414" s="97"/>
      <c r="AD3414" s="83"/>
    </row>
    <row r="3415" spans="27:30" ht="15" customHeight="1" x14ac:dyDescent="0.25">
      <c r="AA3415" s="82"/>
      <c r="AB3415" s="60"/>
      <c r="AC3415" s="97"/>
      <c r="AD3415" s="83"/>
    </row>
    <row r="3416" spans="27:30" ht="15" customHeight="1" x14ac:dyDescent="0.25">
      <c r="AA3416" s="82"/>
      <c r="AB3416" s="60"/>
      <c r="AC3416" s="97"/>
      <c r="AD3416" s="83"/>
    </row>
    <row r="3417" spans="27:30" ht="15" customHeight="1" x14ac:dyDescent="0.25">
      <c r="AA3417" s="82"/>
      <c r="AB3417" s="60"/>
      <c r="AC3417" s="97"/>
      <c r="AD3417" s="83"/>
    </row>
    <row r="3418" spans="27:30" ht="15" customHeight="1" x14ac:dyDescent="0.25">
      <c r="AA3418" s="82"/>
      <c r="AB3418" s="60"/>
      <c r="AC3418" s="97"/>
      <c r="AD3418" s="83"/>
    </row>
    <row r="3419" spans="27:30" ht="15" customHeight="1" x14ac:dyDescent="0.25">
      <c r="AA3419" s="82"/>
      <c r="AB3419" s="60"/>
      <c r="AC3419" s="97"/>
      <c r="AD3419" s="83"/>
    </row>
    <row r="3420" spans="27:30" ht="15" customHeight="1" x14ac:dyDescent="0.25">
      <c r="AA3420" s="82"/>
      <c r="AB3420" s="60"/>
      <c r="AC3420" s="97"/>
      <c r="AD3420" s="83"/>
    </row>
    <row r="3421" spans="27:30" ht="15" customHeight="1" x14ac:dyDescent="0.25">
      <c r="AA3421" s="82"/>
      <c r="AB3421" s="60"/>
      <c r="AC3421" s="97"/>
      <c r="AD3421" s="83"/>
    </row>
    <row r="3422" spans="27:30" ht="15" customHeight="1" x14ac:dyDescent="0.25">
      <c r="AA3422" s="82"/>
      <c r="AB3422" s="60"/>
      <c r="AC3422" s="97"/>
      <c r="AD3422" s="83"/>
    </row>
    <row r="3423" spans="27:30" ht="15" customHeight="1" x14ac:dyDescent="0.25">
      <c r="AA3423" s="82"/>
      <c r="AB3423" s="60"/>
      <c r="AC3423" s="97"/>
      <c r="AD3423" s="83"/>
    </row>
    <row r="3424" spans="27:30" ht="15" customHeight="1" x14ac:dyDescent="0.25">
      <c r="AA3424" s="82"/>
      <c r="AB3424" s="60"/>
      <c r="AC3424" s="97"/>
      <c r="AD3424" s="83"/>
    </row>
    <row r="3425" spans="27:30" ht="15" customHeight="1" x14ac:dyDescent="0.25">
      <c r="AA3425" s="82"/>
      <c r="AB3425" s="60"/>
      <c r="AC3425" s="97"/>
      <c r="AD3425" s="83"/>
    </row>
    <row r="3426" spans="27:30" ht="15" customHeight="1" x14ac:dyDescent="0.25">
      <c r="AA3426" s="82"/>
      <c r="AB3426" s="60"/>
      <c r="AC3426" s="97"/>
      <c r="AD3426" s="83"/>
    </row>
    <row r="3427" spans="27:30" ht="15" customHeight="1" x14ac:dyDescent="0.25">
      <c r="AA3427" s="82"/>
      <c r="AB3427" s="60"/>
      <c r="AC3427" s="97"/>
      <c r="AD3427" s="83"/>
    </row>
    <row r="3428" spans="27:30" ht="15" customHeight="1" x14ac:dyDescent="0.25">
      <c r="AA3428" s="82"/>
      <c r="AB3428" s="60"/>
      <c r="AC3428" s="97"/>
      <c r="AD3428" s="83"/>
    </row>
    <row r="3429" spans="27:30" ht="15" customHeight="1" x14ac:dyDescent="0.25">
      <c r="AA3429" s="82"/>
      <c r="AB3429" s="60"/>
      <c r="AC3429" s="97"/>
      <c r="AD3429" s="83"/>
    </row>
    <row r="3430" spans="27:30" ht="15" customHeight="1" x14ac:dyDescent="0.25">
      <c r="AA3430" s="82"/>
      <c r="AB3430" s="60"/>
      <c r="AC3430" s="97"/>
      <c r="AD3430" s="83"/>
    </row>
    <row r="3431" spans="27:30" ht="15" customHeight="1" x14ac:dyDescent="0.25">
      <c r="AA3431" s="82"/>
      <c r="AB3431" s="60"/>
      <c r="AC3431" s="97"/>
      <c r="AD3431" s="83"/>
    </row>
    <row r="3432" spans="27:30" ht="15" customHeight="1" x14ac:dyDescent="0.25">
      <c r="AA3432" s="82"/>
      <c r="AB3432" s="60"/>
      <c r="AC3432" s="97"/>
      <c r="AD3432" s="83"/>
    </row>
    <row r="3433" spans="27:30" ht="15" customHeight="1" x14ac:dyDescent="0.25">
      <c r="AA3433" s="82"/>
      <c r="AB3433" s="60"/>
      <c r="AC3433" s="97"/>
      <c r="AD3433" s="83"/>
    </row>
    <row r="3434" spans="27:30" ht="15" customHeight="1" x14ac:dyDescent="0.25">
      <c r="AA3434" s="82"/>
      <c r="AB3434" s="60"/>
      <c r="AC3434" s="97"/>
      <c r="AD3434" s="83"/>
    </row>
    <row r="3435" spans="27:30" ht="15" customHeight="1" x14ac:dyDescent="0.25">
      <c r="AA3435" s="82"/>
      <c r="AB3435" s="60"/>
      <c r="AC3435" s="97"/>
      <c r="AD3435" s="83"/>
    </row>
    <row r="3436" spans="27:30" ht="15" customHeight="1" x14ac:dyDescent="0.25">
      <c r="AA3436" s="82"/>
      <c r="AB3436" s="60"/>
      <c r="AC3436" s="97"/>
      <c r="AD3436" s="83"/>
    </row>
    <row r="3437" spans="27:30" ht="15" customHeight="1" x14ac:dyDescent="0.25">
      <c r="AA3437" s="82"/>
      <c r="AB3437" s="60"/>
      <c r="AC3437" s="97"/>
      <c r="AD3437" s="83"/>
    </row>
    <row r="3438" spans="27:30" ht="15" customHeight="1" x14ac:dyDescent="0.25">
      <c r="AA3438" s="82"/>
      <c r="AB3438" s="60"/>
      <c r="AC3438" s="97"/>
      <c r="AD3438" s="83"/>
    </row>
    <row r="3439" spans="27:30" ht="15" customHeight="1" x14ac:dyDescent="0.25">
      <c r="AA3439" s="82"/>
      <c r="AB3439" s="60"/>
      <c r="AC3439" s="97"/>
      <c r="AD3439" s="83"/>
    </row>
    <row r="3440" spans="27:30" ht="15" customHeight="1" x14ac:dyDescent="0.25">
      <c r="AA3440" s="82"/>
      <c r="AB3440" s="60"/>
      <c r="AC3440" s="97"/>
      <c r="AD3440" s="83"/>
    </row>
    <row r="3441" spans="27:30" ht="15" customHeight="1" x14ac:dyDescent="0.25">
      <c r="AA3441" s="82"/>
      <c r="AB3441" s="60"/>
      <c r="AC3441" s="97"/>
      <c r="AD3441" s="83"/>
    </row>
    <row r="3442" spans="27:30" ht="15" customHeight="1" x14ac:dyDescent="0.25">
      <c r="AA3442" s="82"/>
      <c r="AB3442" s="60"/>
      <c r="AC3442" s="97"/>
      <c r="AD3442" s="83"/>
    </row>
    <row r="3443" spans="27:30" ht="15" customHeight="1" x14ac:dyDescent="0.25">
      <c r="AA3443" s="82"/>
      <c r="AB3443" s="60"/>
      <c r="AC3443" s="97"/>
      <c r="AD3443" s="83"/>
    </row>
    <row r="3444" spans="27:30" ht="15" customHeight="1" x14ac:dyDescent="0.25">
      <c r="AA3444" s="82"/>
      <c r="AB3444" s="60"/>
      <c r="AC3444" s="97"/>
      <c r="AD3444" s="83"/>
    </row>
    <row r="3445" spans="27:30" ht="15" customHeight="1" x14ac:dyDescent="0.25">
      <c r="AA3445" s="82"/>
      <c r="AB3445" s="60"/>
      <c r="AC3445" s="97"/>
      <c r="AD3445" s="83"/>
    </row>
    <row r="3446" spans="27:30" ht="15" customHeight="1" x14ac:dyDescent="0.25">
      <c r="AA3446" s="82"/>
      <c r="AB3446" s="60"/>
      <c r="AC3446" s="97"/>
      <c r="AD3446" s="83"/>
    </row>
    <row r="3447" spans="27:30" ht="15" customHeight="1" x14ac:dyDescent="0.25">
      <c r="AA3447" s="82"/>
      <c r="AB3447" s="60"/>
      <c r="AC3447" s="97"/>
      <c r="AD3447" s="83"/>
    </row>
    <row r="3448" spans="27:30" ht="15" customHeight="1" x14ac:dyDescent="0.25">
      <c r="AA3448" s="82"/>
      <c r="AB3448" s="60"/>
      <c r="AC3448" s="97"/>
      <c r="AD3448" s="83"/>
    </row>
    <row r="3449" spans="27:30" ht="15" customHeight="1" x14ac:dyDescent="0.25">
      <c r="AA3449" s="82"/>
      <c r="AB3449" s="60"/>
      <c r="AC3449" s="97"/>
      <c r="AD3449" s="83"/>
    </row>
    <row r="3450" spans="27:30" ht="15" customHeight="1" x14ac:dyDescent="0.25">
      <c r="AA3450" s="82"/>
      <c r="AB3450" s="60"/>
      <c r="AC3450" s="97"/>
      <c r="AD3450" s="83"/>
    </row>
    <row r="3451" spans="27:30" ht="15" customHeight="1" x14ac:dyDescent="0.25">
      <c r="AA3451" s="82"/>
      <c r="AB3451" s="60"/>
      <c r="AC3451" s="97"/>
      <c r="AD3451" s="83"/>
    </row>
    <row r="3452" spans="27:30" ht="15" customHeight="1" x14ac:dyDescent="0.25">
      <c r="AA3452" s="82"/>
      <c r="AB3452" s="60"/>
      <c r="AC3452" s="97"/>
      <c r="AD3452" s="83"/>
    </row>
    <row r="3453" spans="27:30" ht="15" customHeight="1" x14ac:dyDescent="0.25">
      <c r="AA3453" s="82"/>
      <c r="AB3453" s="60"/>
      <c r="AC3453" s="97"/>
      <c r="AD3453" s="83"/>
    </row>
    <row r="3454" spans="27:30" ht="15" customHeight="1" x14ac:dyDescent="0.25">
      <c r="AA3454" s="82"/>
      <c r="AB3454" s="60"/>
      <c r="AC3454" s="97"/>
      <c r="AD3454" s="83"/>
    </row>
    <row r="3455" spans="27:30" ht="15" customHeight="1" x14ac:dyDescent="0.25">
      <c r="AA3455" s="82"/>
      <c r="AB3455" s="60"/>
      <c r="AC3455" s="97"/>
      <c r="AD3455" s="83"/>
    </row>
    <row r="3456" spans="27:30" ht="15" customHeight="1" x14ac:dyDescent="0.25">
      <c r="AA3456" s="82"/>
      <c r="AB3456" s="60"/>
      <c r="AC3456" s="97"/>
      <c r="AD3456" s="83"/>
    </row>
    <row r="3457" spans="27:30" ht="15" customHeight="1" x14ac:dyDescent="0.25">
      <c r="AA3457" s="82"/>
      <c r="AB3457" s="60"/>
      <c r="AC3457" s="97"/>
      <c r="AD3457" s="83"/>
    </row>
    <row r="3458" spans="27:30" ht="15" customHeight="1" x14ac:dyDescent="0.25">
      <c r="AA3458" s="82"/>
      <c r="AB3458" s="60"/>
      <c r="AC3458" s="97"/>
      <c r="AD3458" s="83"/>
    </row>
    <row r="3459" spans="27:30" ht="15" customHeight="1" x14ac:dyDescent="0.25">
      <c r="AA3459" s="82"/>
      <c r="AB3459" s="60"/>
      <c r="AC3459" s="97"/>
      <c r="AD3459" s="83"/>
    </row>
    <row r="3460" spans="27:30" ht="15" customHeight="1" x14ac:dyDescent="0.25">
      <c r="AA3460" s="82"/>
      <c r="AB3460" s="60"/>
      <c r="AC3460" s="97"/>
      <c r="AD3460" s="83"/>
    </row>
    <row r="3461" spans="27:30" ht="15" customHeight="1" x14ac:dyDescent="0.25">
      <c r="AA3461" s="82"/>
      <c r="AB3461" s="60"/>
      <c r="AC3461" s="97"/>
      <c r="AD3461" s="83"/>
    </row>
    <row r="3462" spans="27:30" ht="15" customHeight="1" x14ac:dyDescent="0.25">
      <c r="AA3462" s="82"/>
      <c r="AB3462" s="60"/>
      <c r="AC3462" s="97"/>
      <c r="AD3462" s="83"/>
    </row>
    <row r="3463" spans="27:30" ht="15" customHeight="1" x14ac:dyDescent="0.25">
      <c r="AA3463" s="82"/>
      <c r="AB3463" s="60"/>
      <c r="AC3463" s="97"/>
      <c r="AD3463" s="83"/>
    </row>
    <row r="3464" spans="27:30" ht="15" customHeight="1" x14ac:dyDescent="0.25">
      <c r="AA3464" s="82"/>
      <c r="AB3464" s="60"/>
      <c r="AC3464" s="97"/>
      <c r="AD3464" s="83"/>
    </row>
    <row r="3465" spans="27:30" ht="15" customHeight="1" x14ac:dyDescent="0.25">
      <c r="AA3465" s="82"/>
      <c r="AB3465" s="60"/>
      <c r="AC3465" s="97"/>
      <c r="AD3465" s="83"/>
    </row>
    <row r="3466" spans="27:30" ht="15" customHeight="1" x14ac:dyDescent="0.25">
      <c r="AA3466" s="82"/>
      <c r="AB3466" s="60"/>
      <c r="AC3466" s="97"/>
      <c r="AD3466" s="83"/>
    </row>
    <row r="3467" spans="27:30" ht="15" customHeight="1" x14ac:dyDescent="0.25">
      <c r="AA3467" s="82"/>
      <c r="AB3467" s="60"/>
      <c r="AC3467" s="97"/>
      <c r="AD3467" s="83"/>
    </row>
    <row r="3468" spans="27:30" ht="15" customHeight="1" x14ac:dyDescent="0.25">
      <c r="AA3468" s="82"/>
      <c r="AB3468" s="60"/>
      <c r="AC3468" s="97"/>
      <c r="AD3468" s="83"/>
    </row>
    <row r="3469" spans="27:30" ht="15" customHeight="1" x14ac:dyDescent="0.25">
      <c r="AA3469" s="82"/>
      <c r="AB3469" s="60"/>
      <c r="AC3469" s="97"/>
      <c r="AD3469" s="83"/>
    </row>
    <row r="3470" spans="27:30" ht="15" customHeight="1" x14ac:dyDescent="0.25">
      <c r="AA3470" s="82"/>
      <c r="AB3470" s="60"/>
      <c r="AC3470" s="97"/>
      <c r="AD3470" s="83"/>
    </row>
    <row r="3471" spans="27:30" ht="15" customHeight="1" x14ac:dyDescent="0.25">
      <c r="AA3471" s="82"/>
      <c r="AB3471" s="60"/>
      <c r="AC3471" s="97"/>
      <c r="AD3471" s="83"/>
    </row>
    <row r="3472" spans="27:30" ht="15" customHeight="1" x14ac:dyDescent="0.25">
      <c r="AA3472" s="82"/>
      <c r="AB3472" s="60"/>
      <c r="AC3472" s="97"/>
      <c r="AD3472" s="83"/>
    </row>
    <row r="3473" spans="27:30" ht="15" customHeight="1" x14ac:dyDescent="0.25">
      <c r="AA3473" s="82"/>
      <c r="AB3473" s="60"/>
      <c r="AC3473" s="97"/>
      <c r="AD3473" s="83"/>
    </row>
    <row r="3474" spans="27:30" ht="15" customHeight="1" x14ac:dyDescent="0.25">
      <c r="AA3474" s="82"/>
      <c r="AB3474" s="60"/>
      <c r="AC3474" s="97"/>
      <c r="AD3474" s="83"/>
    </row>
    <row r="3475" spans="27:30" ht="15" customHeight="1" x14ac:dyDescent="0.25">
      <c r="AA3475" s="82"/>
      <c r="AB3475" s="60"/>
      <c r="AC3475" s="97"/>
      <c r="AD3475" s="83"/>
    </row>
    <row r="3476" spans="27:30" ht="15" customHeight="1" x14ac:dyDescent="0.25">
      <c r="AA3476" s="82"/>
      <c r="AB3476" s="60"/>
      <c r="AC3476" s="97"/>
      <c r="AD3476" s="83"/>
    </row>
    <row r="3477" spans="27:30" ht="15" customHeight="1" x14ac:dyDescent="0.25">
      <c r="AA3477" s="82"/>
      <c r="AB3477" s="60"/>
      <c r="AC3477" s="97"/>
      <c r="AD3477" s="83"/>
    </row>
    <row r="3478" spans="27:30" ht="15" customHeight="1" x14ac:dyDescent="0.25">
      <c r="AA3478" s="82"/>
      <c r="AB3478" s="60"/>
      <c r="AC3478" s="97"/>
      <c r="AD3478" s="83"/>
    </row>
    <row r="3479" spans="27:30" ht="15" customHeight="1" x14ac:dyDescent="0.25">
      <c r="AA3479" s="82"/>
      <c r="AB3479" s="60"/>
      <c r="AC3479" s="97"/>
      <c r="AD3479" s="83"/>
    </row>
    <row r="3480" spans="27:30" ht="15" customHeight="1" x14ac:dyDescent="0.25">
      <c r="AA3480" s="82"/>
      <c r="AB3480" s="60"/>
      <c r="AC3480" s="97"/>
      <c r="AD3480" s="83"/>
    </row>
    <row r="3481" spans="27:30" ht="15" customHeight="1" x14ac:dyDescent="0.25">
      <c r="AA3481" s="82"/>
      <c r="AB3481" s="60"/>
      <c r="AC3481" s="97"/>
      <c r="AD3481" s="83"/>
    </row>
    <row r="3482" spans="27:30" ht="15" customHeight="1" x14ac:dyDescent="0.25">
      <c r="AA3482" s="82"/>
      <c r="AB3482" s="60"/>
      <c r="AC3482" s="97"/>
      <c r="AD3482" s="83"/>
    </row>
    <row r="3483" spans="27:30" ht="15" customHeight="1" x14ac:dyDescent="0.25">
      <c r="AA3483" s="82"/>
      <c r="AB3483" s="60"/>
      <c r="AC3483" s="97"/>
      <c r="AD3483" s="83"/>
    </row>
    <row r="3484" spans="27:30" ht="15" customHeight="1" x14ac:dyDescent="0.25">
      <c r="AA3484" s="82"/>
      <c r="AB3484" s="60"/>
      <c r="AC3484" s="97"/>
      <c r="AD3484" s="83"/>
    </row>
    <row r="3485" spans="27:30" ht="15" customHeight="1" x14ac:dyDescent="0.25">
      <c r="AA3485" s="82"/>
      <c r="AB3485" s="60"/>
      <c r="AC3485" s="97"/>
      <c r="AD3485" s="83"/>
    </row>
    <row r="3486" spans="27:30" ht="15" customHeight="1" x14ac:dyDescent="0.25">
      <c r="AA3486" s="82"/>
      <c r="AB3486" s="60"/>
      <c r="AC3486" s="97"/>
      <c r="AD3486" s="83"/>
    </row>
    <row r="3487" spans="27:30" ht="15" customHeight="1" x14ac:dyDescent="0.25">
      <c r="AA3487" s="82"/>
      <c r="AB3487" s="60"/>
      <c r="AC3487" s="97"/>
      <c r="AD3487" s="83"/>
    </row>
    <row r="3488" spans="27:30" ht="15" customHeight="1" x14ac:dyDescent="0.25">
      <c r="AA3488" s="82"/>
      <c r="AB3488" s="60"/>
      <c r="AC3488" s="97"/>
      <c r="AD3488" s="83"/>
    </row>
    <row r="3489" spans="27:30" ht="15" customHeight="1" x14ac:dyDescent="0.25">
      <c r="AA3489" s="82"/>
      <c r="AB3489" s="60"/>
      <c r="AC3489" s="97"/>
      <c r="AD3489" s="83"/>
    </row>
    <row r="3490" spans="27:30" ht="15" customHeight="1" x14ac:dyDescent="0.25">
      <c r="AA3490" s="82"/>
      <c r="AB3490" s="60"/>
      <c r="AC3490" s="97"/>
      <c r="AD3490" s="83"/>
    </row>
    <row r="3491" spans="27:30" ht="15" customHeight="1" x14ac:dyDescent="0.25">
      <c r="AA3491" s="82"/>
      <c r="AB3491" s="60"/>
      <c r="AC3491" s="97"/>
      <c r="AD3491" s="83"/>
    </row>
    <row r="3492" spans="27:30" ht="15" customHeight="1" x14ac:dyDescent="0.25">
      <c r="AA3492" s="82"/>
      <c r="AB3492" s="60"/>
      <c r="AC3492" s="97"/>
      <c r="AD3492" s="83"/>
    </row>
    <row r="3493" spans="27:30" ht="15" customHeight="1" x14ac:dyDescent="0.25">
      <c r="AA3493" s="82"/>
      <c r="AB3493" s="60"/>
      <c r="AC3493" s="97"/>
      <c r="AD3493" s="83"/>
    </row>
    <row r="3494" spans="27:30" ht="15" customHeight="1" x14ac:dyDescent="0.25">
      <c r="AA3494" s="82"/>
      <c r="AB3494" s="60"/>
      <c r="AC3494" s="97"/>
      <c r="AD3494" s="83"/>
    </row>
    <row r="3495" spans="27:30" ht="15" customHeight="1" x14ac:dyDescent="0.25">
      <c r="AA3495" s="82"/>
      <c r="AB3495" s="60"/>
      <c r="AC3495" s="97"/>
      <c r="AD3495" s="83"/>
    </row>
    <row r="3496" spans="27:30" ht="15" customHeight="1" x14ac:dyDescent="0.25">
      <c r="AA3496" s="82"/>
      <c r="AB3496" s="60"/>
      <c r="AC3496" s="97"/>
      <c r="AD3496" s="83"/>
    </row>
    <row r="3497" spans="27:30" ht="15" customHeight="1" x14ac:dyDescent="0.25">
      <c r="AA3497" s="82"/>
      <c r="AB3497" s="60"/>
      <c r="AC3497" s="97"/>
      <c r="AD3497" s="83"/>
    </row>
    <row r="3498" spans="27:30" ht="15" customHeight="1" x14ac:dyDescent="0.25">
      <c r="AA3498" s="82"/>
      <c r="AB3498" s="60"/>
      <c r="AC3498" s="97"/>
      <c r="AD3498" s="83"/>
    </row>
    <row r="3499" spans="27:30" ht="15" customHeight="1" x14ac:dyDescent="0.25">
      <c r="AA3499" s="82"/>
      <c r="AB3499" s="60"/>
      <c r="AC3499" s="97"/>
      <c r="AD3499" s="83"/>
    </row>
    <row r="3500" spans="27:30" ht="15" customHeight="1" x14ac:dyDescent="0.25">
      <c r="AA3500" s="82"/>
      <c r="AB3500" s="60"/>
      <c r="AC3500" s="97"/>
      <c r="AD3500" s="83"/>
    </row>
    <row r="3501" spans="27:30" ht="15" customHeight="1" x14ac:dyDescent="0.25">
      <c r="AA3501" s="82"/>
      <c r="AB3501" s="60"/>
      <c r="AC3501" s="97"/>
      <c r="AD3501" s="83"/>
    </row>
    <row r="3502" spans="27:30" ht="15" customHeight="1" x14ac:dyDescent="0.25">
      <c r="AA3502" s="82"/>
      <c r="AB3502" s="60"/>
      <c r="AC3502" s="97"/>
      <c r="AD3502" s="83"/>
    </row>
    <row r="3503" spans="27:30" ht="15" customHeight="1" x14ac:dyDescent="0.25">
      <c r="AA3503" s="82"/>
      <c r="AB3503" s="60"/>
      <c r="AC3503" s="97"/>
      <c r="AD3503" s="83"/>
    </row>
    <row r="3504" spans="27:30" ht="15" customHeight="1" x14ac:dyDescent="0.25">
      <c r="AA3504" s="82"/>
      <c r="AB3504" s="60"/>
      <c r="AC3504" s="97"/>
      <c r="AD3504" s="83"/>
    </row>
    <row r="3505" spans="27:30" ht="15" customHeight="1" x14ac:dyDescent="0.25">
      <c r="AA3505" s="82"/>
      <c r="AB3505" s="60"/>
      <c r="AC3505" s="97"/>
      <c r="AD3505" s="83"/>
    </row>
    <row r="3506" spans="27:30" ht="15" customHeight="1" x14ac:dyDescent="0.25">
      <c r="AA3506" s="82"/>
      <c r="AB3506" s="60"/>
      <c r="AC3506" s="97"/>
      <c r="AD3506" s="83"/>
    </row>
    <row r="3507" spans="27:30" ht="15" customHeight="1" x14ac:dyDescent="0.25">
      <c r="AA3507" s="82"/>
      <c r="AB3507" s="60"/>
      <c r="AC3507" s="97"/>
      <c r="AD3507" s="83"/>
    </row>
    <row r="3508" spans="27:30" ht="15" customHeight="1" x14ac:dyDescent="0.25">
      <c r="AA3508" s="82"/>
      <c r="AB3508" s="60"/>
      <c r="AC3508" s="97"/>
      <c r="AD3508" s="83"/>
    </row>
    <row r="3509" spans="27:30" ht="15" customHeight="1" x14ac:dyDescent="0.25">
      <c r="AA3509" s="82"/>
      <c r="AB3509" s="60"/>
      <c r="AC3509" s="97"/>
      <c r="AD3509" s="83"/>
    </row>
    <row r="3510" spans="27:30" ht="15" customHeight="1" x14ac:dyDescent="0.25">
      <c r="AA3510" s="82"/>
      <c r="AB3510" s="60"/>
      <c r="AC3510" s="97"/>
      <c r="AD3510" s="83"/>
    </row>
    <row r="3511" spans="27:30" ht="15" customHeight="1" x14ac:dyDescent="0.25">
      <c r="AA3511" s="82"/>
      <c r="AB3511" s="60"/>
      <c r="AC3511" s="97"/>
      <c r="AD3511" s="83"/>
    </row>
    <row r="3512" spans="27:30" ht="15" customHeight="1" x14ac:dyDescent="0.25">
      <c r="AA3512" s="82"/>
      <c r="AB3512" s="60"/>
      <c r="AC3512" s="97"/>
      <c r="AD3512" s="83"/>
    </row>
    <row r="3513" spans="27:30" ht="15" customHeight="1" x14ac:dyDescent="0.25">
      <c r="AA3513" s="82"/>
      <c r="AB3513" s="60"/>
      <c r="AC3513" s="97"/>
      <c r="AD3513" s="83"/>
    </row>
    <row r="3514" spans="27:30" ht="15" customHeight="1" x14ac:dyDescent="0.25">
      <c r="AA3514" s="82"/>
      <c r="AB3514" s="60"/>
      <c r="AC3514" s="97"/>
      <c r="AD3514" s="83"/>
    </row>
    <row r="3515" spans="27:30" ht="15" customHeight="1" x14ac:dyDescent="0.25">
      <c r="AA3515" s="82"/>
      <c r="AB3515" s="60"/>
      <c r="AC3515" s="97"/>
      <c r="AD3515" s="83"/>
    </row>
    <row r="3516" spans="27:30" ht="15" customHeight="1" x14ac:dyDescent="0.25">
      <c r="AA3516" s="82"/>
      <c r="AB3516" s="60"/>
      <c r="AC3516" s="97"/>
      <c r="AD3516" s="83"/>
    </row>
    <row r="3517" spans="27:30" ht="15" customHeight="1" x14ac:dyDescent="0.25">
      <c r="AA3517" s="82"/>
      <c r="AB3517" s="60"/>
      <c r="AC3517" s="97"/>
      <c r="AD3517" s="83"/>
    </row>
    <row r="3518" spans="27:30" ht="15" customHeight="1" x14ac:dyDescent="0.25">
      <c r="AA3518" s="82"/>
      <c r="AB3518" s="60"/>
      <c r="AC3518" s="97"/>
      <c r="AD3518" s="83"/>
    </row>
    <row r="3519" spans="27:30" ht="15" customHeight="1" x14ac:dyDescent="0.25">
      <c r="AA3519" s="82"/>
      <c r="AB3519" s="60"/>
      <c r="AC3519" s="97"/>
      <c r="AD3519" s="83"/>
    </row>
    <row r="3520" spans="27:30" ht="15" customHeight="1" x14ac:dyDescent="0.25">
      <c r="AA3520" s="82"/>
      <c r="AB3520" s="60"/>
      <c r="AC3520" s="97"/>
      <c r="AD3520" s="83"/>
    </row>
    <row r="3521" spans="27:30" ht="15" customHeight="1" x14ac:dyDescent="0.25">
      <c r="AA3521" s="82"/>
      <c r="AB3521" s="60"/>
      <c r="AC3521" s="97"/>
      <c r="AD3521" s="83"/>
    </row>
    <row r="3522" spans="27:30" ht="15" customHeight="1" x14ac:dyDescent="0.25">
      <c r="AA3522" s="82"/>
      <c r="AB3522" s="60"/>
      <c r="AC3522" s="97"/>
      <c r="AD3522" s="83"/>
    </row>
    <row r="3523" spans="27:30" ht="15" customHeight="1" x14ac:dyDescent="0.25">
      <c r="AA3523" s="82"/>
      <c r="AB3523" s="60"/>
      <c r="AC3523" s="97"/>
      <c r="AD3523" s="83"/>
    </row>
    <row r="3524" spans="27:30" ht="15" customHeight="1" x14ac:dyDescent="0.25">
      <c r="AA3524" s="82"/>
      <c r="AB3524" s="60"/>
      <c r="AC3524" s="97"/>
      <c r="AD3524" s="83"/>
    </row>
    <row r="3525" spans="27:30" ht="15" customHeight="1" x14ac:dyDescent="0.25">
      <c r="AA3525" s="82"/>
      <c r="AB3525" s="60"/>
      <c r="AC3525" s="97"/>
      <c r="AD3525" s="83"/>
    </row>
    <row r="3526" spans="27:30" ht="15" customHeight="1" x14ac:dyDescent="0.25">
      <c r="AA3526" s="82"/>
      <c r="AB3526" s="60"/>
      <c r="AC3526" s="97"/>
      <c r="AD3526" s="83"/>
    </row>
    <row r="3527" spans="27:30" ht="15" customHeight="1" x14ac:dyDescent="0.25">
      <c r="AA3527" s="82"/>
      <c r="AB3527" s="60"/>
      <c r="AC3527" s="97"/>
      <c r="AD3527" s="83"/>
    </row>
    <row r="3528" spans="27:30" ht="15" customHeight="1" x14ac:dyDescent="0.25">
      <c r="AA3528" s="82"/>
      <c r="AB3528" s="60"/>
      <c r="AC3528" s="97"/>
      <c r="AD3528" s="83"/>
    </row>
    <row r="3529" spans="27:30" ht="15" customHeight="1" x14ac:dyDescent="0.25">
      <c r="AA3529" s="82"/>
      <c r="AB3529" s="60"/>
      <c r="AC3529" s="97"/>
      <c r="AD3529" s="83"/>
    </row>
    <row r="3530" spans="27:30" ht="15" customHeight="1" x14ac:dyDescent="0.25">
      <c r="AA3530" s="82"/>
      <c r="AB3530" s="60"/>
      <c r="AC3530" s="97"/>
      <c r="AD3530" s="83"/>
    </row>
    <row r="3531" spans="27:30" ht="15" customHeight="1" x14ac:dyDescent="0.25">
      <c r="AA3531" s="82"/>
      <c r="AB3531" s="60"/>
      <c r="AC3531" s="97"/>
      <c r="AD3531" s="83"/>
    </row>
    <row r="3532" spans="27:30" ht="15" customHeight="1" x14ac:dyDescent="0.25">
      <c r="AA3532" s="82"/>
      <c r="AB3532" s="60"/>
      <c r="AC3532" s="97"/>
      <c r="AD3532" s="83"/>
    </row>
    <row r="3533" spans="27:30" ht="15" customHeight="1" x14ac:dyDescent="0.25">
      <c r="AA3533" s="82"/>
      <c r="AB3533" s="60"/>
      <c r="AC3533" s="97"/>
      <c r="AD3533" s="83"/>
    </row>
    <row r="3534" spans="27:30" ht="15" customHeight="1" x14ac:dyDescent="0.25">
      <c r="AA3534" s="82"/>
      <c r="AB3534" s="60"/>
      <c r="AC3534" s="97"/>
      <c r="AD3534" s="83"/>
    </row>
    <row r="3535" spans="27:30" ht="15" customHeight="1" x14ac:dyDescent="0.25">
      <c r="AA3535" s="82"/>
      <c r="AB3535" s="60"/>
      <c r="AC3535" s="97"/>
      <c r="AD3535" s="83"/>
    </row>
    <row r="3536" spans="27:30" ht="15" customHeight="1" x14ac:dyDescent="0.25">
      <c r="AA3536" s="82"/>
      <c r="AB3536" s="60"/>
      <c r="AC3536" s="97"/>
      <c r="AD3536" s="83"/>
    </row>
    <row r="3537" spans="27:30" ht="15" customHeight="1" x14ac:dyDescent="0.25">
      <c r="AA3537" s="82"/>
      <c r="AB3537" s="60"/>
      <c r="AC3537" s="97"/>
      <c r="AD3537" s="83"/>
    </row>
    <row r="3538" spans="27:30" ht="15" customHeight="1" x14ac:dyDescent="0.25">
      <c r="AA3538" s="82"/>
      <c r="AB3538" s="60"/>
      <c r="AC3538" s="97"/>
      <c r="AD3538" s="83"/>
    </row>
    <row r="3539" spans="27:30" ht="15" customHeight="1" x14ac:dyDescent="0.25">
      <c r="AA3539" s="82"/>
      <c r="AB3539" s="60"/>
      <c r="AC3539" s="97"/>
      <c r="AD3539" s="83"/>
    </row>
    <row r="3540" spans="27:30" ht="15" customHeight="1" x14ac:dyDescent="0.25">
      <c r="AA3540" s="82"/>
      <c r="AB3540" s="60"/>
      <c r="AC3540" s="97"/>
      <c r="AD3540" s="83"/>
    </row>
    <row r="3541" spans="27:30" ht="15" customHeight="1" x14ac:dyDescent="0.25">
      <c r="AA3541" s="82"/>
      <c r="AB3541" s="60"/>
      <c r="AC3541" s="97"/>
      <c r="AD3541" s="83"/>
    </row>
    <row r="3542" spans="27:30" ht="15" customHeight="1" x14ac:dyDescent="0.25">
      <c r="AA3542" s="82"/>
      <c r="AB3542" s="60"/>
      <c r="AC3542" s="97"/>
      <c r="AD3542" s="83"/>
    </row>
    <row r="3543" spans="27:30" ht="15" customHeight="1" x14ac:dyDescent="0.25">
      <c r="AA3543" s="82"/>
      <c r="AB3543" s="60"/>
      <c r="AC3543" s="97"/>
      <c r="AD3543" s="83"/>
    </row>
    <row r="3544" spans="27:30" ht="15" customHeight="1" x14ac:dyDescent="0.25">
      <c r="AA3544" s="82"/>
      <c r="AB3544" s="60"/>
      <c r="AC3544" s="97"/>
      <c r="AD3544" s="83"/>
    </row>
    <row r="3545" spans="27:30" ht="15" customHeight="1" x14ac:dyDescent="0.25">
      <c r="AA3545" s="82"/>
      <c r="AB3545" s="60"/>
      <c r="AC3545" s="97"/>
      <c r="AD3545" s="83"/>
    </row>
    <row r="3546" spans="27:30" ht="15" customHeight="1" x14ac:dyDescent="0.25">
      <c r="AA3546" s="82"/>
      <c r="AB3546" s="60"/>
      <c r="AC3546" s="97"/>
      <c r="AD3546" s="83"/>
    </row>
    <row r="3547" spans="27:30" ht="15" customHeight="1" x14ac:dyDescent="0.25">
      <c r="AA3547" s="82"/>
      <c r="AB3547" s="60"/>
      <c r="AC3547" s="97"/>
      <c r="AD3547" s="83"/>
    </row>
    <row r="3548" spans="27:30" ht="15" customHeight="1" x14ac:dyDescent="0.25">
      <c r="AA3548" s="82"/>
      <c r="AB3548" s="60"/>
      <c r="AC3548" s="97"/>
      <c r="AD3548" s="83"/>
    </row>
    <row r="3549" spans="27:30" ht="15" customHeight="1" x14ac:dyDescent="0.25">
      <c r="AA3549" s="82"/>
      <c r="AB3549" s="60"/>
      <c r="AC3549" s="97"/>
      <c r="AD3549" s="83"/>
    </row>
    <row r="3550" spans="27:30" ht="15" customHeight="1" x14ac:dyDescent="0.25">
      <c r="AA3550" s="82"/>
      <c r="AB3550" s="60"/>
      <c r="AC3550" s="97"/>
      <c r="AD3550" s="83"/>
    </row>
    <row r="3551" spans="27:30" ht="15" customHeight="1" x14ac:dyDescent="0.25">
      <c r="AA3551" s="82"/>
      <c r="AB3551" s="60"/>
      <c r="AC3551" s="97"/>
      <c r="AD3551" s="83"/>
    </row>
    <row r="3552" spans="27:30" ht="15" customHeight="1" x14ac:dyDescent="0.25">
      <c r="AA3552" s="82"/>
      <c r="AB3552" s="60"/>
      <c r="AC3552" s="97"/>
      <c r="AD3552" s="83"/>
    </row>
    <row r="3553" spans="27:30" ht="15" customHeight="1" x14ac:dyDescent="0.25">
      <c r="AA3553" s="82"/>
      <c r="AB3553" s="60"/>
      <c r="AC3553" s="97"/>
      <c r="AD3553" s="83"/>
    </row>
    <row r="3554" spans="27:30" ht="15" customHeight="1" x14ac:dyDescent="0.25">
      <c r="AA3554" s="82"/>
      <c r="AB3554" s="60"/>
      <c r="AC3554" s="97"/>
      <c r="AD3554" s="83"/>
    </row>
    <row r="3555" spans="27:30" ht="15" customHeight="1" x14ac:dyDescent="0.25">
      <c r="AA3555" s="82"/>
      <c r="AB3555" s="60"/>
      <c r="AC3555" s="97"/>
      <c r="AD3555" s="83"/>
    </row>
    <row r="3556" spans="27:30" ht="15" customHeight="1" x14ac:dyDescent="0.25">
      <c r="AA3556" s="82"/>
      <c r="AB3556" s="60"/>
      <c r="AC3556" s="97"/>
      <c r="AD3556" s="83"/>
    </row>
    <row r="3557" spans="27:30" ht="15" customHeight="1" x14ac:dyDescent="0.25">
      <c r="AA3557" s="82"/>
      <c r="AB3557" s="60"/>
      <c r="AC3557" s="97"/>
      <c r="AD3557" s="83"/>
    </row>
    <row r="3558" spans="27:30" ht="15" customHeight="1" x14ac:dyDescent="0.25">
      <c r="AA3558" s="82"/>
      <c r="AB3558" s="60"/>
      <c r="AC3558" s="97"/>
      <c r="AD3558" s="83"/>
    </row>
    <row r="3559" spans="27:30" ht="15" customHeight="1" x14ac:dyDescent="0.25">
      <c r="AA3559" s="82"/>
      <c r="AB3559" s="60"/>
      <c r="AC3559" s="97"/>
      <c r="AD3559" s="83"/>
    </row>
    <row r="3560" spans="27:30" ht="15" customHeight="1" x14ac:dyDescent="0.25">
      <c r="AA3560" s="82"/>
      <c r="AB3560" s="60"/>
      <c r="AC3560" s="97"/>
      <c r="AD3560" s="83"/>
    </row>
    <row r="3561" spans="27:30" ht="15" customHeight="1" x14ac:dyDescent="0.25">
      <c r="AA3561" s="82"/>
      <c r="AB3561" s="60"/>
      <c r="AC3561" s="97"/>
      <c r="AD3561" s="83"/>
    </row>
    <row r="3562" spans="27:30" ht="15" customHeight="1" x14ac:dyDescent="0.25">
      <c r="AA3562" s="82"/>
      <c r="AB3562" s="60"/>
      <c r="AC3562" s="97"/>
      <c r="AD3562" s="83"/>
    </row>
    <row r="3563" spans="27:30" ht="15" customHeight="1" x14ac:dyDescent="0.25">
      <c r="AA3563" s="82"/>
      <c r="AB3563" s="60"/>
      <c r="AC3563" s="97"/>
      <c r="AD3563" s="83"/>
    </row>
    <row r="3564" spans="27:30" ht="15" customHeight="1" x14ac:dyDescent="0.25">
      <c r="AA3564" s="82"/>
      <c r="AB3564" s="60"/>
      <c r="AC3564" s="97"/>
      <c r="AD3564" s="83"/>
    </row>
    <row r="3565" spans="27:30" ht="15" customHeight="1" x14ac:dyDescent="0.25">
      <c r="AA3565" s="82"/>
      <c r="AB3565" s="60"/>
      <c r="AC3565" s="97"/>
      <c r="AD3565" s="83"/>
    </row>
    <row r="3566" spans="27:30" ht="15" customHeight="1" x14ac:dyDescent="0.25">
      <c r="AA3566" s="82"/>
      <c r="AB3566" s="60"/>
      <c r="AC3566" s="97"/>
      <c r="AD3566" s="83"/>
    </row>
    <row r="3567" spans="27:30" ht="15" customHeight="1" x14ac:dyDescent="0.25">
      <c r="AA3567" s="82"/>
      <c r="AB3567" s="60"/>
      <c r="AC3567" s="97"/>
      <c r="AD3567" s="83"/>
    </row>
    <row r="3568" spans="27:30" ht="15" customHeight="1" x14ac:dyDescent="0.25">
      <c r="AA3568" s="82"/>
      <c r="AB3568" s="60"/>
      <c r="AC3568" s="97"/>
      <c r="AD3568" s="83"/>
    </row>
    <row r="3569" spans="27:30" ht="15" customHeight="1" x14ac:dyDescent="0.25">
      <c r="AA3569" s="82"/>
      <c r="AB3569" s="60"/>
      <c r="AC3569" s="97"/>
      <c r="AD3569" s="83"/>
    </row>
    <row r="3570" spans="27:30" ht="15" customHeight="1" x14ac:dyDescent="0.25">
      <c r="AA3570" s="82"/>
      <c r="AB3570" s="60"/>
      <c r="AC3570" s="97"/>
      <c r="AD3570" s="83"/>
    </row>
    <row r="3571" spans="27:30" ht="15" customHeight="1" x14ac:dyDescent="0.25">
      <c r="AA3571" s="82"/>
      <c r="AB3571" s="60"/>
      <c r="AC3571" s="97"/>
      <c r="AD3571" s="83"/>
    </row>
    <row r="3572" spans="27:30" ht="15" customHeight="1" x14ac:dyDescent="0.25">
      <c r="AA3572" s="82"/>
      <c r="AB3572" s="60"/>
      <c r="AC3572" s="97"/>
      <c r="AD3572" s="83"/>
    </row>
    <row r="3573" spans="27:30" ht="15" customHeight="1" x14ac:dyDescent="0.25">
      <c r="AA3573" s="82"/>
      <c r="AB3573" s="60"/>
      <c r="AC3573" s="97"/>
      <c r="AD3573" s="83"/>
    </row>
    <row r="3574" spans="27:30" ht="15" customHeight="1" x14ac:dyDescent="0.25">
      <c r="AA3574" s="82"/>
      <c r="AB3574" s="60"/>
      <c r="AC3574" s="97"/>
      <c r="AD3574" s="83"/>
    </row>
    <row r="3575" spans="27:30" ht="15" customHeight="1" x14ac:dyDescent="0.25">
      <c r="AA3575" s="82"/>
      <c r="AB3575" s="60"/>
      <c r="AC3575" s="97"/>
      <c r="AD3575" s="83"/>
    </row>
    <row r="3576" spans="27:30" ht="15" customHeight="1" x14ac:dyDescent="0.25">
      <c r="AA3576" s="82"/>
      <c r="AB3576" s="60"/>
      <c r="AC3576" s="97"/>
      <c r="AD3576" s="83"/>
    </row>
    <row r="3577" spans="27:30" ht="15" customHeight="1" x14ac:dyDescent="0.25">
      <c r="AA3577" s="82"/>
      <c r="AB3577" s="60"/>
      <c r="AC3577" s="97"/>
      <c r="AD3577" s="83"/>
    </row>
    <row r="3578" spans="27:30" ht="15" customHeight="1" x14ac:dyDescent="0.25">
      <c r="AA3578" s="82"/>
      <c r="AB3578" s="60"/>
      <c r="AC3578" s="97"/>
      <c r="AD3578" s="83"/>
    </row>
    <row r="3579" spans="27:30" ht="15" customHeight="1" x14ac:dyDescent="0.25">
      <c r="AA3579" s="82"/>
      <c r="AB3579" s="60"/>
      <c r="AC3579" s="97"/>
      <c r="AD3579" s="83"/>
    </row>
    <row r="3580" spans="27:30" ht="15" customHeight="1" x14ac:dyDescent="0.25">
      <c r="AA3580" s="82"/>
      <c r="AB3580" s="60"/>
      <c r="AC3580" s="97"/>
      <c r="AD3580" s="83"/>
    </row>
    <row r="3581" spans="27:30" ht="15" customHeight="1" x14ac:dyDescent="0.25">
      <c r="AA3581" s="82"/>
      <c r="AB3581" s="60"/>
      <c r="AC3581" s="97"/>
      <c r="AD3581" s="83"/>
    </row>
    <row r="3582" spans="27:30" ht="15" customHeight="1" x14ac:dyDescent="0.25">
      <c r="AA3582" s="82"/>
      <c r="AB3582" s="60"/>
      <c r="AC3582" s="97"/>
      <c r="AD3582" s="83"/>
    </row>
    <row r="3583" spans="27:30" ht="15" customHeight="1" x14ac:dyDescent="0.25">
      <c r="AA3583" s="82"/>
      <c r="AB3583" s="60"/>
      <c r="AC3583" s="97"/>
      <c r="AD3583" s="83"/>
    </row>
    <row r="3584" spans="27:30" ht="15" customHeight="1" x14ac:dyDescent="0.25">
      <c r="AA3584" s="82"/>
      <c r="AB3584" s="60"/>
      <c r="AC3584" s="97"/>
      <c r="AD3584" s="83"/>
    </row>
    <row r="3585" spans="27:30" ht="15" customHeight="1" x14ac:dyDescent="0.25">
      <c r="AA3585" s="82"/>
      <c r="AB3585" s="60"/>
      <c r="AC3585" s="97"/>
      <c r="AD3585" s="83"/>
    </row>
    <row r="3586" spans="27:30" ht="15" customHeight="1" x14ac:dyDescent="0.25">
      <c r="AA3586" s="82"/>
      <c r="AB3586" s="60"/>
      <c r="AC3586" s="97"/>
      <c r="AD3586" s="83"/>
    </row>
    <row r="3587" spans="27:30" ht="15" customHeight="1" x14ac:dyDescent="0.25">
      <c r="AA3587" s="82"/>
      <c r="AB3587" s="60"/>
      <c r="AC3587" s="97"/>
      <c r="AD3587" s="83"/>
    </row>
    <row r="3588" spans="27:30" ht="15" customHeight="1" x14ac:dyDescent="0.25">
      <c r="AA3588" s="82"/>
      <c r="AB3588" s="60"/>
      <c r="AC3588" s="97"/>
      <c r="AD3588" s="83"/>
    </row>
    <row r="3589" spans="27:30" ht="15" customHeight="1" x14ac:dyDescent="0.25">
      <c r="AA3589" s="82"/>
      <c r="AB3589" s="60"/>
      <c r="AC3589" s="97"/>
      <c r="AD3589" s="83"/>
    </row>
    <row r="3590" spans="27:30" ht="15" customHeight="1" x14ac:dyDescent="0.25">
      <c r="AA3590" s="82"/>
      <c r="AB3590" s="60"/>
      <c r="AC3590" s="97"/>
      <c r="AD3590" s="83"/>
    </row>
    <row r="3591" spans="27:30" ht="15" customHeight="1" x14ac:dyDescent="0.25">
      <c r="AA3591" s="82"/>
      <c r="AB3591" s="60"/>
      <c r="AC3591" s="97"/>
      <c r="AD3591" s="83"/>
    </row>
    <row r="3592" spans="27:30" ht="15" customHeight="1" x14ac:dyDescent="0.25">
      <c r="AA3592" s="82"/>
      <c r="AB3592" s="60"/>
      <c r="AC3592" s="97"/>
      <c r="AD3592" s="83"/>
    </row>
    <row r="3593" spans="27:30" ht="15" customHeight="1" x14ac:dyDescent="0.25">
      <c r="AA3593" s="82"/>
      <c r="AB3593" s="60"/>
      <c r="AC3593" s="97"/>
      <c r="AD3593" s="83"/>
    </row>
    <row r="3594" spans="27:30" ht="15" customHeight="1" x14ac:dyDescent="0.25">
      <c r="AA3594" s="82"/>
      <c r="AB3594" s="60"/>
      <c r="AC3594" s="97"/>
      <c r="AD3594" s="83"/>
    </row>
    <row r="3595" spans="27:30" ht="15" customHeight="1" x14ac:dyDescent="0.25">
      <c r="AA3595" s="82"/>
      <c r="AB3595" s="60"/>
      <c r="AC3595" s="97"/>
      <c r="AD3595" s="83"/>
    </row>
    <row r="3596" spans="27:30" ht="15" customHeight="1" x14ac:dyDescent="0.25">
      <c r="AA3596" s="82"/>
      <c r="AB3596" s="60"/>
      <c r="AC3596" s="97"/>
      <c r="AD3596" s="83"/>
    </row>
    <row r="3597" spans="27:30" ht="15" customHeight="1" x14ac:dyDescent="0.25">
      <c r="AA3597" s="82"/>
      <c r="AB3597" s="60"/>
      <c r="AC3597" s="97"/>
      <c r="AD3597" s="83"/>
    </row>
    <row r="3598" spans="27:30" ht="15" customHeight="1" x14ac:dyDescent="0.25">
      <c r="AA3598" s="82"/>
      <c r="AB3598" s="60"/>
      <c r="AC3598" s="97"/>
      <c r="AD3598" s="83"/>
    </row>
    <row r="3599" spans="27:30" ht="15" customHeight="1" x14ac:dyDescent="0.25">
      <c r="AA3599" s="82"/>
      <c r="AB3599" s="60"/>
      <c r="AC3599" s="97"/>
      <c r="AD3599" s="83"/>
    </row>
    <row r="3600" spans="27:30" ht="15" customHeight="1" x14ac:dyDescent="0.25">
      <c r="AA3600" s="82"/>
      <c r="AB3600" s="60"/>
      <c r="AC3600" s="97"/>
      <c r="AD3600" s="83"/>
    </row>
    <row r="3601" spans="27:30" ht="15" customHeight="1" x14ac:dyDescent="0.25">
      <c r="AA3601" s="82"/>
      <c r="AB3601" s="60"/>
      <c r="AC3601" s="97"/>
      <c r="AD3601" s="83"/>
    </row>
    <row r="3602" spans="27:30" ht="15" customHeight="1" x14ac:dyDescent="0.25">
      <c r="AA3602" s="82"/>
      <c r="AB3602" s="60"/>
      <c r="AC3602" s="97"/>
      <c r="AD3602" s="83"/>
    </row>
    <row r="3603" spans="27:30" ht="15" customHeight="1" x14ac:dyDescent="0.25">
      <c r="AA3603" s="82"/>
      <c r="AB3603" s="60"/>
      <c r="AC3603" s="97"/>
      <c r="AD3603" s="83"/>
    </row>
    <row r="3604" spans="27:30" ht="15" customHeight="1" x14ac:dyDescent="0.25">
      <c r="AA3604" s="82"/>
      <c r="AB3604" s="60"/>
      <c r="AC3604" s="97"/>
      <c r="AD3604" s="83"/>
    </row>
    <row r="3605" spans="27:30" ht="15" customHeight="1" x14ac:dyDescent="0.25">
      <c r="AA3605" s="82"/>
      <c r="AB3605" s="60"/>
      <c r="AC3605" s="97"/>
      <c r="AD3605" s="83"/>
    </row>
    <row r="3606" spans="27:30" ht="15" customHeight="1" x14ac:dyDescent="0.25">
      <c r="AA3606" s="82"/>
      <c r="AB3606" s="60"/>
      <c r="AC3606" s="97"/>
      <c r="AD3606" s="83"/>
    </row>
    <row r="3607" spans="27:30" ht="15" customHeight="1" x14ac:dyDescent="0.25">
      <c r="AA3607" s="82"/>
      <c r="AB3607" s="60"/>
      <c r="AC3607" s="97"/>
      <c r="AD3607" s="83"/>
    </row>
    <row r="3608" spans="27:30" ht="15" customHeight="1" x14ac:dyDescent="0.25">
      <c r="AA3608" s="82"/>
      <c r="AB3608" s="60"/>
      <c r="AC3608" s="97"/>
      <c r="AD3608" s="83"/>
    </row>
    <row r="3609" spans="27:30" ht="15" customHeight="1" x14ac:dyDescent="0.25">
      <c r="AA3609" s="82"/>
      <c r="AB3609" s="60"/>
      <c r="AC3609" s="97"/>
      <c r="AD3609" s="83"/>
    </row>
    <row r="3610" spans="27:30" ht="15" customHeight="1" x14ac:dyDescent="0.25">
      <c r="AA3610" s="82"/>
      <c r="AB3610" s="60"/>
      <c r="AC3610" s="97"/>
      <c r="AD3610" s="83"/>
    </row>
    <row r="3611" spans="27:30" ht="15" customHeight="1" x14ac:dyDescent="0.25">
      <c r="AA3611" s="82"/>
      <c r="AB3611" s="60"/>
      <c r="AC3611" s="97"/>
      <c r="AD3611" s="83"/>
    </row>
    <row r="3612" spans="27:30" ht="15" customHeight="1" x14ac:dyDescent="0.25">
      <c r="AA3612" s="82"/>
      <c r="AB3612" s="60"/>
      <c r="AC3612" s="97"/>
      <c r="AD3612" s="83"/>
    </row>
    <row r="3613" spans="27:30" ht="15" customHeight="1" x14ac:dyDescent="0.25">
      <c r="AA3613" s="82"/>
      <c r="AB3613" s="60"/>
      <c r="AC3613" s="97"/>
      <c r="AD3613" s="83"/>
    </row>
    <row r="3614" spans="27:30" ht="15" customHeight="1" x14ac:dyDescent="0.25">
      <c r="AA3614" s="82"/>
      <c r="AB3614" s="60"/>
      <c r="AC3614" s="97"/>
      <c r="AD3614" s="83"/>
    </row>
    <row r="3615" spans="27:30" ht="15" customHeight="1" x14ac:dyDescent="0.25">
      <c r="AA3615" s="82"/>
      <c r="AB3615" s="60"/>
      <c r="AC3615" s="97"/>
      <c r="AD3615" s="83"/>
    </row>
    <row r="3616" spans="27:30" ht="15" customHeight="1" x14ac:dyDescent="0.25">
      <c r="AA3616" s="82"/>
      <c r="AB3616" s="60"/>
      <c r="AC3616" s="97"/>
      <c r="AD3616" s="83"/>
    </row>
    <row r="3617" spans="27:30" ht="15" customHeight="1" x14ac:dyDescent="0.25">
      <c r="AA3617" s="82"/>
      <c r="AB3617" s="60"/>
      <c r="AC3617" s="97"/>
      <c r="AD3617" s="83"/>
    </row>
    <row r="3618" spans="27:30" ht="15" customHeight="1" x14ac:dyDescent="0.25">
      <c r="AA3618" s="82"/>
      <c r="AB3618" s="60"/>
      <c r="AC3618" s="97"/>
      <c r="AD3618" s="83"/>
    </row>
    <row r="3619" spans="27:30" ht="15" customHeight="1" x14ac:dyDescent="0.25">
      <c r="AA3619" s="82"/>
      <c r="AB3619" s="60"/>
      <c r="AC3619" s="97"/>
      <c r="AD3619" s="83"/>
    </row>
    <row r="3620" spans="27:30" ht="15" customHeight="1" x14ac:dyDescent="0.25">
      <c r="AA3620" s="82"/>
      <c r="AB3620" s="60"/>
      <c r="AC3620" s="97"/>
      <c r="AD3620" s="83"/>
    </row>
    <row r="3621" spans="27:30" ht="15" customHeight="1" x14ac:dyDescent="0.25">
      <c r="AA3621" s="82"/>
      <c r="AB3621" s="60"/>
      <c r="AC3621" s="97"/>
      <c r="AD3621" s="83"/>
    </row>
    <row r="3622" spans="27:30" ht="15" customHeight="1" x14ac:dyDescent="0.25">
      <c r="AA3622" s="82"/>
      <c r="AB3622" s="60"/>
      <c r="AC3622" s="97"/>
      <c r="AD3622" s="83"/>
    </row>
    <row r="3623" spans="27:30" ht="15" customHeight="1" x14ac:dyDescent="0.25">
      <c r="AA3623" s="82"/>
      <c r="AB3623" s="60"/>
      <c r="AC3623" s="97"/>
      <c r="AD3623" s="83"/>
    </row>
    <row r="3624" spans="27:30" ht="15" customHeight="1" x14ac:dyDescent="0.25">
      <c r="AA3624" s="82"/>
      <c r="AB3624" s="60"/>
      <c r="AC3624" s="97"/>
      <c r="AD3624" s="83"/>
    </row>
    <row r="3625" spans="27:30" ht="15" customHeight="1" x14ac:dyDescent="0.25">
      <c r="AA3625" s="82"/>
      <c r="AB3625" s="60"/>
      <c r="AC3625" s="97"/>
      <c r="AD3625" s="83"/>
    </row>
    <row r="3626" spans="27:30" ht="15" customHeight="1" x14ac:dyDescent="0.25">
      <c r="AA3626" s="82"/>
      <c r="AB3626" s="60"/>
      <c r="AC3626" s="97"/>
      <c r="AD3626" s="83"/>
    </row>
    <row r="3627" spans="27:30" ht="15" customHeight="1" x14ac:dyDescent="0.25">
      <c r="AA3627" s="82"/>
      <c r="AB3627" s="60"/>
      <c r="AC3627" s="97"/>
      <c r="AD3627" s="83"/>
    </row>
    <row r="3628" spans="27:30" ht="15" customHeight="1" x14ac:dyDescent="0.25">
      <c r="AA3628" s="82"/>
      <c r="AB3628" s="60"/>
      <c r="AC3628" s="97"/>
      <c r="AD3628" s="83"/>
    </row>
    <row r="3629" spans="27:30" ht="15" customHeight="1" x14ac:dyDescent="0.25">
      <c r="AA3629" s="82"/>
      <c r="AB3629" s="60"/>
      <c r="AC3629" s="97"/>
      <c r="AD3629" s="83"/>
    </row>
    <row r="3630" spans="27:30" ht="15" customHeight="1" x14ac:dyDescent="0.25">
      <c r="AA3630" s="82"/>
      <c r="AB3630" s="60"/>
      <c r="AC3630" s="97"/>
      <c r="AD3630" s="83"/>
    </row>
    <row r="3631" spans="27:30" ht="15" customHeight="1" x14ac:dyDescent="0.25">
      <c r="AA3631" s="82"/>
      <c r="AB3631" s="60"/>
      <c r="AC3631" s="97"/>
      <c r="AD3631" s="83"/>
    </row>
    <row r="3632" spans="27:30" ht="15" customHeight="1" x14ac:dyDescent="0.25">
      <c r="AA3632" s="82"/>
      <c r="AB3632" s="60"/>
      <c r="AC3632" s="97"/>
      <c r="AD3632" s="83"/>
    </row>
    <row r="3633" spans="27:30" ht="15" customHeight="1" x14ac:dyDescent="0.25">
      <c r="AA3633" s="82"/>
      <c r="AB3633" s="60"/>
      <c r="AC3633" s="97"/>
      <c r="AD3633" s="83"/>
    </row>
    <row r="3634" spans="27:30" ht="15" customHeight="1" x14ac:dyDescent="0.25">
      <c r="AA3634" s="82"/>
      <c r="AB3634" s="60"/>
      <c r="AC3634" s="97"/>
      <c r="AD3634" s="83"/>
    </row>
    <row r="3635" spans="27:30" ht="15" customHeight="1" x14ac:dyDescent="0.25">
      <c r="AA3635" s="82"/>
      <c r="AB3635" s="60"/>
      <c r="AC3635" s="97"/>
      <c r="AD3635" s="83"/>
    </row>
    <row r="3636" spans="27:30" ht="15" customHeight="1" x14ac:dyDescent="0.25">
      <c r="AA3636" s="82"/>
      <c r="AB3636" s="60"/>
      <c r="AC3636" s="97"/>
      <c r="AD3636" s="83"/>
    </row>
    <row r="3637" spans="27:30" ht="15" customHeight="1" x14ac:dyDescent="0.25">
      <c r="AA3637" s="82"/>
      <c r="AB3637" s="60"/>
      <c r="AC3637" s="97"/>
      <c r="AD3637" s="83"/>
    </row>
    <row r="3638" spans="27:30" ht="15" customHeight="1" x14ac:dyDescent="0.25">
      <c r="AA3638" s="82"/>
      <c r="AB3638" s="60"/>
      <c r="AC3638" s="97"/>
      <c r="AD3638" s="83"/>
    </row>
    <row r="3639" spans="27:30" ht="15" customHeight="1" x14ac:dyDescent="0.25">
      <c r="AA3639" s="82"/>
      <c r="AB3639" s="60"/>
      <c r="AC3639" s="97"/>
      <c r="AD3639" s="83"/>
    </row>
    <row r="3640" spans="27:30" ht="15" customHeight="1" x14ac:dyDescent="0.25">
      <c r="AA3640" s="82"/>
      <c r="AB3640" s="60"/>
      <c r="AC3640" s="97"/>
      <c r="AD3640" s="83"/>
    </row>
    <row r="3641" spans="27:30" ht="15" customHeight="1" x14ac:dyDescent="0.25">
      <c r="AA3641" s="82"/>
      <c r="AB3641" s="60"/>
      <c r="AC3641" s="97"/>
      <c r="AD3641" s="83"/>
    </row>
    <row r="3642" spans="27:30" ht="15" customHeight="1" x14ac:dyDescent="0.25">
      <c r="AA3642" s="82"/>
      <c r="AB3642" s="60"/>
      <c r="AC3642" s="97"/>
      <c r="AD3642" s="83"/>
    </row>
    <row r="3643" spans="27:30" ht="15" customHeight="1" x14ac:dyDescent="0.25">
      <c r="AA3643" s="82"/>
      <c r="AB3643" s="60"/>
      <c r="AC3643" s="97"/>
      <c r="AD3643" s="83"/>
    </row>
    <row r="3644" spans="27:30" ht="15" customHeight="1" x14ac:dyDescent="0.25">
      <c r="AA3644" s="82"/>
      <c r="AB3644" s="60"/>
      <c r="AC3644" s="97"/>
      <c r="AD3644" s="83"/>
    </row>
    <row r="3645" spans="27:30" ht="15" customHeight="1" x14ac:dyDescent="0.25">
      <c r="AA3645" s="82"/>
      <c r="AB3645" s="60"/>
      <c r="AC3645" s="97"/>
      <c r="AD3645" s="83"/>
    </row>
    <row r="3646" spans="27:30" ht="15" customHeight="1" x14ac:dyDescent="0.25">
      <c r="AA3646" s="82"/>
      <c r="AB3646" s="60"/>
      <c r="AC3646" s="97"/>
      <c r="AD3646" s="83"/>
    </row>
    <row r="3647" spans="27:30" ht="15" customHeight="1" x14ac:dyDescent="0.25">
      <c r="AA3647" s="82"/>
      <c r="AB3647" s="60"/>
      <c r="AC3647" s="97"/>
      <c r="AD3647" s="83"/>
    </row>
    <row r="3648" spans="27:30" ht="15" customHeight="1" x14ac:dyDescent="0.25">
      <c r="AA3648" s="82"/>
      <c r="AB3648" s="60"/>
      <c r="AC3648" s="97"/>
      <c r="AD3648" s="83"/>
    </row>
    <row r="3649" spans="27:30" ht="15" customHeight="1" x14ac:dyDescent="0.25">
      <c r="AA3649" s="82"/>
      <c r="AB3649" s="60"/>
      <c r="AC3649" s="97"/>
      <c r="AD3649" s="83"/>
    </row>
    <row r="3650" spans="27:30" ht="15" customHeight="1" x14ac:dyDescent="0.25">
      <c r="AA3650" s="82"/>
      <c r="AB3650" s="60"/>
      <c r="AC3650" s="97"/>
      <c r="AD3650" s="83"/>
    </row>
    <row r="3651" spans="27:30" ht="15" customHeight="1" x14ac:dyDescent="0.25">
      <c r="AA3651" s="82"/>
      <c r="AB3651" s="60"/>
      <c r="AC3651" s="97"/>
      <c r="AD3651" s="83"/>
    </row>
    <row r="3652" spans="27:30" ht="15" customHeight="1" x14ac:dyDescent="0.25">
      <c r="AA3652" s="82"/>
      <c r="AB3652" s="60"/>
      <c r="AC3652" s="97"/>
      <c r="AD3652" s="83"/>
    </row>
    <row r="3653" spans="27:30" ht="15" customHeight="1" x14ac:dyDescent="0.25">
      <c r="AA3653" s="82"/>
      <c r="AB3653" s="60"/>
      <c r="AC3653" s="97"/>
      <c r="AD3653" s="83"/>
    </row>
    <row r="3654" spans="27:30" ht="15" customHeight="1" x14ac:dyDescent="0.25">
      <c r="AA3654" s="82"/>
      <c r="AB3654" s="60"/>
      <c r="AC3654" s="97"/>
      <c r="AD3654" s="83"/>
    </row>
    <row r="3655" spans="27:30" ht="15" customHeight="1" x14ac:dyDescent="0.25">
      <c r="AA3655" s="82"/>
      <c r="AB3655" s="60"/>
      <c r="AC3655" s="97"/>
      <c r="AD3655" s="83"/>
    </row>
    <row r="3656" spans="27:30" ht="15" customHeight="1" x14ac:dyDescent="0.25">
      <c r="AA3656" s="82"/>
      <c r="AB3656" s="60"/>
      <c r="AC3656" s="97"/>
      <c r="AD3656" s="83"/>
    </row>
    <row r="3657" spans="27:30" ht="15" customHeight="1" x14ac:dyDescent="0.25">
      <c r="AA3657" s="82"/>
      <c r="AB3657" s="60"/>
      <c r="AC3657" s="97"/>
      <c r="AD3657" s="83"/>
    </row>
    <row r="3658" spans="27:30" ht="15" customHeight="1" x14ac:dyDescent="0.25">
      <c r="AA3658" s="82"/>
      <c r="AB3658" s="60"/>
      <c r="AC3658" s="97"/>
      <c r="AD3658" s="83"/>
    </row>
    <row r="3659" spans="27:30" ht="15" customHeight="1" x14ac:dyDescent="0.25">
      <c r="AA3659" s="82"/>
      <c r="AB3659" s="60"/>
      <c r="AC3659" s="97"/>
      <c r="AD3659" s="83"/>
    </row>
    <row r="3660" spans="27:30" ht="15" customHeight="1" x14ac:dyDescent="0.25">
      <c r="AA3660" s="82"/>
      <c r="AB3660" s="60"/>
      <c r="AC3660" s="97"/>
      <c r="AD3660" s="83"/>
    </row>
    <row r="3661" spans="27:30" ht="15" customHeight="1" x14ac:dyDescent="0.25">
      <c r="AA3661" s="82"/>
      <c r="AB3661" s="60"/>
      <c r="AC3661" s="97"/>
      <c r="AD3661" s="83"/>
    </row>
    <row r="3662" spans="27:30" ht="15" customHeight="1" x14ac:dyDescent="0.25">
      <c r="AA3662" s="82"/>
      <c r="AB3662" s="60"/>
      <c r="AC3662" s="97"/>
      <c r="AD3662" s="83"/>
    </row>
    <row r="3663" spans="27:30" ht="15" customHeight="1" x14ac:dyDescent="0.25">
      <c r="AA3663" s="82"/>
      <c r="AB3663" s="60"/>
      <c r="AC3663" s="97"/>
      <c r="AD3663" s="83"/>
    </row>
    <row r="3664" spans="27:30" ht="15" customHeight="1" x14ac:dyDescent="0.25">
      <c r="AA3664" s="82"/>
      <c r="AB3664" s="60"/>
      <c r="AC3664" s="97"/>
      <c r="AD3664" s="83"/>
    </row>
    <row r="3665" spans="27:30" ht="15" customHeight="1" x14ac:dyDescent="0.25">
      <c r="AA3665" s="82"/>
      <c r="AB3665" s="60"/>
      <c r="AC3665" s="97"/>
      <c r="AD3665" s="83"/>
    </row>
    <row r="3666" spans="27:30" ht="15" customHeight="1" x14ac:dyDescent="0.25">
      <c r="AA3666" s="82"/>
      <c r="AB3666" s="60"/>
      <c r="AC3666" s="97"/>
      <c r="AD3666" s="83"/>
    </row>
    <row r="3667" spans="27:30" ht="15" customHeight="1" x14ac:dyDescent="0.25">
      <c r="AA3667" s="82"/>
      <c r="AB3667" s="60"/>
      <c r="AC3667" s="97"/>
      <c r="AD3667" s="83"/>
    </row>
    <row r="3668" spans="27:30" ht="15" customHeight="1" x14ac:dyDescent="0.25">
      <c r="AA3668" s="82"/>
      <c r="AB3668" s="60"/>
      <c r="AC3668" s="97"/>
      <c r="AD3668" s="83"/>
    </row>
    <row r="3669" spans="27:30" ht="15" customHeight="1" x14ac:dyDescent="0.25">
      <c r="AA3669" s="82"/>
      <c r="AB3669" s="60"/>
      <c r="AC3669" s="97"/>
      <c r="AD3669" s="83"/>
    </row>
    <row r="3670" spans="27:30" ht="15" customHeight="1" x14ac:dyDescent="0.25">
      <c r="AA3670" s="82"/>
      <c r="AB3670" s="60"/>
      <c r="AC3670" s="97"/>
      <c r="AD3670" s="83"/>
    </row>
    <row r="3671" spans="27:30" ht="15" customHeight="1" x14ac:dyDescent="0.25">
      <c r="AA3671" s="82"/>
      <c r="AB3671" s="60"/>
      <c r="AC3671" s="97"/>
      <c r="AD3671" s="83"/>
    </row>
    <row r="3672" spans="27:30" ht="15" customHeight="1" x14ac:dyDescent="0.25">
      <c r="AA3672" s="82"/>
      <c r="AB3672" s="60"/>
      <c r="AC3672" s="97"/>
      <c r="AD3672" s="83"/>
    </row>
    <row r="3673" spans="27:30" ht="15" customHeight="1" x14ac:dyDescent="0.25">
      <c r="AA3673" s="82"/>
      <c r="AB3673" s="60"/>
      <c r="AC3673" s="97"/>
      <c r="AD3673" s="83"/>
    </row>
    <row r="3674" spans="27:30" ht="15" customHeight="1" x14ac:dyDescent="0.25">
      <c r="AA3674" s="82"/>
      <c r="AB3674" s="60"/>
      <c r="AC3674" s="97"/>
      <c r="AD3674" s="83"/>
    </row>
    <row r="3675" spans="27:30" ht="15" customHeight="1" x14ac:dyDescent="0.25">
      <c r="AA3675" s="82"/>
      <c r="AB3675" s="60"/>
      <c r="AC3675" s="97"/>
      <c r="AD3675" s="83"/>
    </row>
    <row r="3676" spans="27:30" ht="15" customHeight="1" x14ac:dyDescent="0.25">
      <c r="AA3676" s="82"/>
      <c r="AB3676" s="60"/>
      <c r="AC3676" s="97"/>
      <c r="AD3676" s="83"/>
    </row>
    <row r="3677" spans="27:30" ht="15" customHeight="1" x14ac:dyDescent="0.25">
      <c r="AA3677" s="82"/>
      <c r="AB3677" s="60"/>
      <c r="AC3677" s="97"/>
      <c r="AD3677" s="83"/>
    </row>
    <row r="3678" spans="27:30" ht="15" customHeight="1" x14ac:dyDescent="0.25">
      <c r="AA3678" s="82"/>
      <c r="AB3678" s="60"/>
      <c r="AC3678" s="97"/>
      <c r="AD3678" s="83"/>
    </row>
    <row r="3679" spans="27:30" ht="15" customHeight="1" x14ac:dyDescent="0.25">
      <c r="AA3679" s="82"/>
      <c r="AB3679" s="60"/>
      <c r="AC3679" s="97"/>
      <c r="AD3679" s="83"/>
    </row>
    <row r="3680" spans="27:30" ht="15" customHeight="1" x14ac:dyDescent="0.25">
      <c r="AA3680" s="82"/>
      <c r="AB3680" s="60"/>
      <c r="AC3680" s="97"/>
      <c r="AD3680" s="83"/>
    </row>
    <row r="3681" spans="27:30" ht="15" customHeight="1" x14ac:dyDescent="0.25">
      <c r="AA3681" s="82"/>
      <c r="AB3681" s="60"/>
      <c r="AC3681" s="97"/>
      <c r="AD3681" s="83"/>
    </row>
    <row r="3682" spans="27:30" ht="15" customHeight="1" x14ac:dyDescent="0.25">
      <c r="AA3682" s="82"/>
      <c r="AB3682" s="60"/>
      <c r="AC3682" s="97"/>
      <c r="AD3682" s="83"/>
    </row>
    <row r="3683" spans="27:30" ht="15" customHeight="1" x14ac:dyDescent="0.25">
      <c r="AA3683" s="82"/>
      <c r="AB3683" s="60"/>
      <c r="AC3683" s="97"/>
      <c r="AD3683" s="83"/>
    </row>
    <row r="3684" spans="27:30" ht="15" customHeight="1" x14ac:dyDescent="0.25">
      <c r="AA3684" s="82"/>
      <c r="AB3684" s="60"/>
      <c r="AC3684" s="97"/>
      <c r="AD3684" s="83"/>
    </row>
    <row r="3685" spans="27:30" ht="15" customHeight="1" x14ac:dyDescent="0.25">
      <c r="AA3685" s="82"/>
      <c r="AB3685" s="60"/>
      <c r="AC3685" s="97"/>
      <c r="AD3685" s="83"/>
    </row>
    <row r="3686" spans="27:30" ht="15" customHeight="1" x14ac:dyDescent="0.25">
      <c r="AA3686" s="82"/>
      <c r="AB3686" s="60"/>
      <c r="AC3686" s="97"/>
      <c r="AD3686" s="83"/>
    </row>
    <row r="3687" spans="27:30" ht="15" customHeight="1" x14ac:dyDescent="0.25">
      <c r="AA3687" s="82"/>
      <c r="AB3687" s="60"/>
      <c r="AC3687" s="97"/>
      <c r="AD3687" s="83"/>
    </row>
    <row r="3688" spans="27:30" ht="15" customHeight="1" x14ac:dyDescent="0.25">
      <c r="AA3688" s="82"/>
      <c r="AB3688" s="60"/>
      <c r="AC3688" s="97"/>
      <c r="AD3688" s="83"/>
    </row>
    <row r="3689" spans="27:30" ht="15" customHeight="1" x14ac:dyDescent="0.25">
      <c r="AA3689" s="82"/>
      <c r="AB3689" s="60"/>
      <c r="AC3689" s="97"/>
      <c r="AD3689" s="83"/>
    </row>
    <row r="3690" spans="27:30" ht="15" customHeight="1" x14ac:dyDescent="0.25">
      <c r="AA3690" s="82"/>
      <c r="AB3690" s="60"/>
      <c r="AC3690" s="97"/>
      <c r="AD3690" s="83"/>
    </row>
    <row r="3691" spans="27:30" ht="15" customHeight="1" x14ac:dyDescent="0.25">
      <c r="AA3691" s="82"/>
      <c r="AB3691" s="60"/>
      <c r="AC3691" s="97"/>
      <c r="AD3691" s="83"/>
    </row>
    <row r="3692" spans="27:30" ht="15" customHeight="1" x14ac:dyDescent="0.25">
      <c r="AA3692" s="82"/>
      <c r="AB3692" s="60"/>
      <c r="AC3692" s="97"/>
      <c r="AD3692" s="83"/>
    </row>
    <row r="3693" spans="27:30" ht="15" customHeight="1" x14ac:dyDescent="0.25">
      <c r="AA3693" s="82"/>
      <c r="AB3693" s="60"/>
      <c r="AC3693" s="97"/>
      <c r="AD3693" s="83"/>
    </row>
    <row r="3694" spans="27:30" ht="15" customHeight="1" x14ac:dyDescent="0.25">
      <c r="AA3694" s="82"/>
      <c r="AB3694" s="60"/>
      <c r="AC3694" s="97"/>
      <c r="AD3694" s="83"/>
    </row>
    <row r="3695" spans="27:30" ht="15" customHeight="1" x14ac:dyDescent="0.25">
      <c r="AA3695" s="82"/>
      <c r="AB3695" s="60"/>
      <c r="AC3695" s="97"/>
      <c r="AD3695" s="83"/>
    </row>
    <row r="3696" spans="27:30" ht="15" customHeight="1" x14ac:dyDescent="0.25">
      <c r="AA3696" s="82"/>
      <c r="AB3696" s="60"/>
      <c r="AC3696" s="97"/>
      <c r="AD3696" s="83"/>
    </row>
    <row r="3697" spans="27:30" ht="15" customHeight="1" x14ac:dyDescent="0.25">
      <c r="AA3697" s="82"/>
      <c r="AB3697" s="60"/>
      <c r="AC3697" s="97"/>
      <c r="AD3697" s="83"/>
    </row>
    <row r="3698" spans="27:30" ht="15" customHeight="1" x14ac:dyDescent="0.25">
      <c r="AA3698" s="82"/>
      <c r="AB3698" s="60"/>
      <c r="AC3698" s="97"/>
      <c r="AD3698" s="83"/>
    </row>
    <row r="3699" spans="27:30" ht="15" customHeight="1" x14ac:dyDescent="0.25">
      <c r="AA3699" s="82"/>
      <c r="AB3699" s="60"/>
      <c r="AC3699" s="97"/>
      <c r="AD3699" s="83"/>
    </row>
    <row r="3700" spans="27:30" ht="15" customHeight="1" x14ac:dyDescent="0.25">
      <c r="AA3700" s="82"/>
      <c r="AB3700" s="60"/>
      <c r="AC3700" s="97"/>
      <c r="AD3700" s="83"/>
    </row>
    <row r="3701" spans="27:30" ht="15" customHeight="1" x14ac:dyDescent="0.25">
      <c r="AA3701" s="82"/>
      <c r="AB3701" s="60"/>
      <c r="AC3701" s="97"/>
      <c r="AD3701" s="83"/>
    </row>
    <row r="3702" spans="27:30" ht="15" customHeight="1" x14ac:dyDescent="0.25">
      <c r="AA3702" s="82"/>
      <c r="AB3702" s="60"/>
      <c r="AC3702" s="97"/>
      <c r="AD3702" s="83"/>
    </row>
    <row r="3703" spans="27:30" ht="15" customHeight="1" x14ac:dyDescent="0.25">
      <c r="AA3703" s="82"/>
      <c r="AB3703" s="60"/>
      <c r="AC3703" s="97"/>
      <c r="AD3703" s="83"/>
    </row>
    <row r="3704" spans="27:30" ht="15" customHeight="1" x14ac:dyDescent="0.25">
      <c r="AA3704" s="82"/>
      <c r="AB3704" s="60"/>
      <c r="AC3704" s="97"/>
      <c r="AD3704" s="83"/>
    </row>
    <row r="3705" spans="27:30" ht="15" customHeight="1" x14ac:dyDescent="0.25">
      <c r="AA3705" s="82"/>
      <c r="AB3705" s="60"/>
      <c r="AC3705" s="97"/>
      <c r="AD3705" s="83"/>
    </row>
    <row r="3706" spans="27:30" ht="15" customHeight="1" x14ac:dyDescent="0.25">
      <c r="AA3706" s="82"/>
      <c r="AB3706" s="60"/>
      <c r="AC3706" s="97"/>
      <c r="AD3706" s="83"/>
    </row>
    <row r="3707" spans="27:30" ht="15" customHeight="1" x14ac:dyDescent="0.25">
      <c r="AA3707" s="82"/>
      <c r="AB3707" s="60"/>
      <c r="AC3707" s="97"/>
      <c r="AD3707" s="83"/>
    </row>
    <row r="3708" spans="27:30" ht="15" customHeight="1" x14ac:dyDescent="0.25">
      <c r="AA3708" s="82"/>
      <c r="AB3708" s="60"/>
      <c r="AC3708" s="97"/>
      <c r="AD3708" s="83"/>
    </row>
    <row r="3709" spans="27:30" ht="15" customHeight="1" x14ac:dyDescent="0.25">
      <c r="AA3709" s="82"/>
      <c r="AB3709" s="60"/>
      <c r="AC3709" s="97"/>
      <c r="AD3709" s="83"/>
    </row>
    <row r="3710" spans="27:30" ht="15" customHeight="1" x14ac:dyDescent="0.25">
      <c r="AA3710" s="82"/>
      <c r="AB3710" s="60"/>
      <c r="AC3710" s="97"/>
      <c r="AD3710" s="83"/>
    </row>
    <row r="3711" spans="27:30" ht="15" customHeight="1" x14ac:dyDescent="0.25">
      <c r="AA3711" s="82"/>
      <c r="AB3711" s="60"/>
      <c r="AC3711" s="97"/>
      <c r="AD3711" s="83"/>
    </row>
    <row r="3712" spans="27:30" ht="15" customHeight="1" x14ac:dyDescent="0.25">
      <c r="AA3712" s="82"/>
      <c r="AB3712" s="60"/>
      <c r="AC3712" s="97"/>
      <c r="AD3712" s="83"/>
    </row>
    <row r="3713" spans="27:30" ht="15" customHeight="1" x14ac:dyDescent="0.25">
      <c r="AA3713" s="82"/>
      <c r="AB3713" s="60"/>
      <c r="AC3713" s="97"/>
      <c r="AD3713" s="83"/>
    </row>
    <row r="3714" spans="27:30" ht="15" customHeight="1" x14ac:dyDescent="0.25">
      <c r="AA3714" s="82"/>
      <c r="AB3714" s="60"/>
      <c r="AC3714" s="97"/>
      <c r="AD3714" s="83"/>
    </row>
    <row r="3715" spans="27:30" ht="15" customHeight="1" x14ac:dyDescent="0.25">
      <c r="AA3715" s="82"/>
      <c r="AB3715" s="60"/>
      <c r="AC3715" s="97"/>
      <c r="AD3715" s="83"/>
    </row>
    <row r="3716" spans="27:30" ht="15" customHeight="1" x14ac:dyDescent="0.25">
      <c r="AA3716" s="82"/>
      <c r="AB3716" s="60"/>
      <c r="AC3716" s="97"/>
      <c r="AD3716" s="83"/>
    </row>
    <row r="3717" spans="27:30" ht="15" customHeight="1" x14ac:dyDescent="0.25">
      <c r="AA3717" s="82"/>
      <c r="AB3717" s="60"/>
      <c r="AC3717" s="97"/>
      <c r="AD3717" s="83"/>
    </row>
    <row r="3718" spans="27:30" ht="15" customHeight="1" x14ac:dyDescent="0.25">
      <c r="AA3718" s="82"/>
      <c r="AB3718" s="60"/>
      <c r="AC3718" s="97"/>
      <c r="AD3718" s="83"/>
    </row>
    <row r="3719" spans="27:30" ht="15" customHeight="1" x14ac:dyDescent="0.25">
      <c r="AA3719" s="82"/>
      <c r="AB3719" s="60"/>
      <c r="AC3719" s="97"/>
      <c r="AD3719" s="83"/>
    </row>
    <row r="3720" spans="27:30" ht="15" customHeight="1" x14ac:dyDescent="0.25">
      <c r="AA3720" s="82"/>
      <c r="AB3720" s="60"/>
      <c r="AC3720" s="97"/>
      <c r="AD3720" s="83"/>
    </row>
    <row r="3721" spans="27:30" ht="15" customHeight="1" x14ac:dyDescent="0.25">
      <c r="AA3721" s="82"/>
      <c r="AB3721" s="60"/>
      <c r="AC3721" s="97"/>
      <c r="AD3721" s="83"/>
    </row>
    <row r="3722" spans="27:30" ht="15" customHeight="1" x14ac:dyDescent="0.25">
      <c r="AA3722" s="82"/>
      <c r="AB3722" s="60"/>
      <c r="AC3722" s="97"/>
      <c r="AD3722" s="83"/>
    </row>
    <row r="3723" spans="27:30" ht="15" customHeight="1" x14ac:dyDescent="0.25">
      <c r="AA3723" s="82"/>
      <c r="AB3723" s="60"/>
      <c r="AC3723" s="97"/>
      <c r="AD3723" s="83"/>
    </row>
    <row r="3724" spans="27:30" ht="15" customHeight="1" x14ac:dyDescent="0.25">
      <c r="AA3724" s="82"/>
      <c r="AB3724" s="60"/>
      <c r="AC3724" s="97"/>
      <c r="AD3724" s="83"/>
    </row>
    <row r="3725" spans="27:30" ht="15" customHeight="1" x14ac:dyDescent="0.25">
      <c r="AA3725" s="82"/>
      <c r="AB3725" s="60"/>
      <c r="AC3725" s="97"/>
      <c r="AD3725" s="83"/>
    </row>
    <row r="3726" spans="27:30" ht="15" customHeight="1" x14ac:dyDescent="0.25">
      <c r="AA3726" s="82"/>
      <c r="AB3726" s="60"/>
      <c r="AC3726" s="97"/>
      <c r="AD3726" s="83"/>
    </row>
    <row r="3727" spans="27:30" ht="15" customHeight="1" x14ac:dyDescent="0.25">
      <c r="AA3727" s="82"/>
      <c r="AB3727" s="60"/>
      <c r="AC3727" s="97"/>
      <c r="AD3727" s="83"/>
    </row>
    <row r="3728" spans="27:30" ht="15" customHeight="1" x14ac:dyDescent="0.25">
      <c r="AA3728" s="82"/>
      <c r="AB3728" s="60"/>
      <c r="AC3728" s="97"/>
      <c r="AD3728" s="83"/>
    </row>
    <row r="3729" spans="27:30" ht="15" customHeight="1" x14ac:dyDescent="0.25">
      <c r="AA3729" s="82"/>
      <c r="AB3729" s="60"/>
      <c r="AC3729" s="97"/>
      <c r="AD3729" s="83"/>
    </row>
    <row r="3730" spans="27:30" ht="15" customHeight="1" x14ac:dyDescent="0.25">
      <c r="AA3730" s="82"/>
      <c r="AB3730" s="60"/>
      <c r="AC3730" s="97"/>
      <c r="AD3730" s="83"/>
    </row>
    <row r="3731" spans="27:30" ht="15" customHeight="1" x14ac:dyDescent="0.25">
      <c r="AA3731" s="82"/>
      <c r="AB3731" s="60"/>
      <c r="AC3731" s="97"/>
      <c r="AD3731" s="83"/>
    </row>
    <row r="3732" spans="27:30" ht="15" customHeight="1" x14ac:dyDescent="0.25">
      <c r="AA3732" s="82"/>
      <c r="AB3732" s="60"/>
      <c r="AC3732" s="97"/>
      <c r="AD3732" s="83"/>
    </row>
    <row r="3733" spans="27:30" ht="15" customHeight="1" x14ac:dyDescent="0.25">
      <c r="AA3733" s="82"/>
      <c r="AB3733" s="60"/>
      <c r="AC3733" s="97"/>
      <c r="AD3733" s="83"/>
    </row>
    <row r="3734" spans="27:30" ht="15" customHeight="1" x14ac:dyDescent="0.25">
      <c r="AA3734" s="82"/>
      <c r="AB3734" s="60"/>
      <c r="AC3734" s="97"/>
      <c r="AD3734" s="83"/>
    </row>
    <row r="3735" spans="27:30" ht="15" customHeight="1" x14ac:dyDescent="0.25">
      <c r="AA3735" s="82"/>
      <c r="AB3735" s="60"/>
      <c r="AC3735" s="97"/>
      <c r="AD3735" s="83"/>
    </row>
    <row r="3736" spans="27:30" ht="15" customHeight="1" x14ac:dyDescent="0.25">
      <c r="AA3736" s="82"/>
      <c r="AB3736" s="60"/>
      <c r="AC3736" s="97"/>
      <c r="AD3736" s="83"/>
    </row>
    <row r="3737" spans="27:30" ht="15" customHeight="1" x14ac:dyDescent="0.25">
      <c r="AA3737" s="82"/>
      <c r="AB3737" s="60"/>
      <c r="AC3737" s="97"/>
      <c r="AD3737" s="83"/>
    </row>
    <row r="3738" spans="27:30" ht="15" customHeight="1" x14ac:dyDescent="0.25">
      <c r="AA3738" s="82"/>
      <c r="AB3738" s="60"/>
      <c r="AC3738" s="97"/>
      <c r="AD3738" s="83"/>
    </row>
    <row r="3739" spans="27:30" ht="15" customHeight="1" x14ac:dyDescent="0.25">
      <c r="AA3739" s="82"/>
      <c r="AB3739" s="60"/>
      <c r="AC3739" s="97"/>
      <c r="AD3739" s="83"/>
    </row>
    <row r="3740" spans="27:30" ht="15" customHeight="1" x14ac:dyDescent="0.25">
      <c r="AA3740" s="82"/>
      <c r="AB3740" s="60"/>
      <c r="AC3740" s="97"/>
      <c r="AD3740" s="83"/>
    </row>
    <row r="3741" spans="27:30" ht="15" customHeight="1" x14ac:dyDescent="0.25">
      <c r="AA3741" s="82"/>
      <c r="AB3741" s="60"/>
      <c r="AC3741" s="97"/>
      <c r="AD3741" s="83"/>
    </row>
    <row r="3742" spans="27:30" ht="15" customHeight="1" x14ac:dyDescent="0.25">
      <c r="AA3742" s="82"/>
      <c r="AB3742" s="60"/>
      <c r="AC3742" s="97"/>
      <c r="AD3742" s="83"/>
    </row>
    <row r="3743" spans="27:30" ht="15" customHeight="1" x14ac:dyDescent="0.25">
      <c r="AA3743" s="82"/>
      <c r="AB3743" s="60"/>
      <c r="AC3743" s="97"/>
      <c r="AD3743" s="83"/>
    </row>
    <row r="3744" spans="27:30" ht="15" customHeight="1" x14ac:dyDescent="0.25">
      <c r="AA3744" s="82"/>
      <c r="AB3744" s="60"/>
      <c r="AC3744" s="97"/>
      <c r="AD3744" s="83"/>
    </row>
    <row r="3745" spans="27:30" ht="15" customHeight="1" x14ac:dyDescent="0.25">
      <c r="AA3745" s="82"/>
      <c r="AB3745" s="60"/>
      <c r="AC3745" s="97"/>
      <c r="AD3745" s="83"/>
    </row>
    <row r="3746" spans="27:30" ht="15" customHeight="1" x14ac:dyDescent="0.25">
      <c r="AA3746" s="82"/>
      <c r="AB3746" s="60"/>
      <c r="AC3746" s="97"/>
      <c r="AD3746" s="83"/>
    </row>
    <row r="3747" spans="27:30" ht="15" customHeight="1" x14ac:dyDescent="0.25">
      <c r="AA3747" s="82"/>
      <c r="AB3747" s="60"/>
      <c r="AC3747" s="97"/>
      <c r="AD3747" s="83"/>
    </row>
    <row r="3748" spans="27:30" ht="15" customHeight="1" x14ac:dyDescent="0.25">
      <c r="AA3748" s="82"/>
      <c r="AB3748" s="60"/>
      <c r="AC3748" s="97"/>
      <c r="AD3748" s="83"/>
    </row>
    <row r="3749" spans="27:30" ht="15" customHeight="1" x14ac:dyDescent="0.25">
      <c r="AA3749" s="82"/>
      <c r="AB3749" s="60"/>
      <c r="AC3749" s="97"/>
      <c r="AD3749" s="83"/>
    </row>
    <row r="3750" spans="27:30" ht="15" customHeight="1" x14ac:dyDescent="0.25">
      <c r="AA3750" s="82"/>
      <c r="AB3750" s="60"/>
      <c r="AC3750" s="97"/>
      <c r="AD3750" s="83"/>
    </row>
    <row r="3751" spans="27:30" ht="15" customHeight="1" x14ac:dyDescent="0.25">
      <c r="AA3751" s="82"/>
      <c r="AB3751" s="60"/>
      <c r="AC3751" s="97"/>
      <c r="AD3751" s="83"/>
    </row>
    <row r="3752" spans="27:30" ht="15" customHeight="1" x14ac:dyDescent="0.25">
      <c r="AA3752" s="82"/>
      <c r="AB3752" s="60"/>
      <c r="AC3752" s="97"/>
      <c r="AD3752" s="83"/>
    </row>
    <row r="3753" spans="27:30" ht="15" customHeight="1" x14ac:dyDescent="0.25">
      <c r="AA3753" s="82"/>
      <c r="AB3753" s="60"/>
      <c r="AC3753" s="97"/>
      <c r="AD3753" s="83"/>
    </row>
    <row r="3754" spans="27:30" ht="15" customHeight="1" x14ac:dyDescent="0.25">
      <c r="AA3754" s="82"/>
      <c r="AB3754" s="60"/>
      <c r="AC3754" s="97"/>
      <c r="AD3754" s="83"/>
    </row>
    <row r="3755" spans="27:30" ht="15" customHeight="1" x14ac:dyDescent="0.25">
      <c r="AA3755" s="82"/>
      <c r="AB3755" s="60"/>
      <c r="AC3755" s="97"/>
      <c r="AD3755" s="83"/>
    </row>
    <row r="3756" spans="27:30" ht="15" customHeight="1" x14ac:dyDescent="0.25">
      <c r="AA3756" s="82"/>
      <c r="AB3756" s="60"/>
      <c r="AC3756" s="97"/>
      <c r="AD3756" s="83"/>
    </row>
    <row r="3757" spans="27:30" ht="15" customHeight="1" x14ac:dyDescent="0.25">
      <c r="AA3757" s="82"/>
      <c r="AB3757" s="60"/>
      <c r="AC3757" s="97"/>
      <c r="AD3757" s="83"/>
    </row>
    <row r="3758" spans="27:30" ht="15" customHeight="1" x14ac:dyDescent="0.25">
      <c r="AA3758" s="82"/>
      <c r="AB3758" s="60"/>
      <c r="AC3758" s="97"/>
      <c r="AD3758" s="83"/>
    </row>
    <row r="3759" spans="27:30" ht="15" customHeight="1" x14ac:dyDescent="0.25">
      <c r="AA3759" s="82"/>
      <c r="AB3759" s="60"/>
      <c r="AC3759" s="97"/>
      <c r="AD3759" s="83"/>
    </row>
    <row r="3760" spans="27:30" ht="15" customHeight="1" x14ac:dyDescent="0.25">
      <c r="AA3760" s="82"/>
      <c r="AB3760" s="60"/>
      <c r="AC3760" s="97"/>
      <c r="AD3760" s="83"/>
    </row>
    <row r="3761" spans="27:30" ht="15" customHeight="1" x14ac:dyDescent="0.25">
      <c r="AA3761" s="82"/>
      <c r="AB3761" s="60"/>
      <c r="AC3761" s="97"/>
      <c r="AD3761" s="83"/>
    </row>
    <row r="3762" spans="27:30" ht="15" customHeight="1" x14ac:dyDescent="0.25">
      <c r="AA3762" s="82"/>
      <c r="AB3762" s="60"/>
      <c r="AC3762" s="97"/>
      <c r="AD3762" s="83"/>
    </row>
    <row r="3763" spans="27:30" ht="15" customHeight="1" x14ac:dyDescent="0.25">
      <c r="AA3763" s="82"/>
      <c r="AB3763" s="60"/>
      <c r="AC3763" s="97"/>
      <c r="AD3763" s="83"/>
    </row>
    <row r="3764" spans="27:30" ht="15" customHeight="1" x14ac:dyDescent="0.25">
      <c r="AA3764" s="82"/>
      <c r="AB3764" s="60"/>
      <c r="AC3764" s="97"/>
      <c r="AD3764" s="83"/>
    </row>
    <row r="3765" spans="27:30" ht="15" customHeight="1" x14ac:dyDescent="0.25">
      <c r="AA3765" s="82"/>
      <c r="AB3765" s="60"/>
      <c r="AC3765" s="97"/>
      <c r="AD3765" s="83"/>
    </row>
    <row r="3766" spans="27:30" ht="15" customHeight="1" x14ac:dyDescent="0.25">
      <c r="AA3766" s="82"/>
      <c r="AB3766" s="60"/>
      <c r="AC3766" s="97"/>
      <c r="AD3766" s="83"/>
    </row>
    <row r="3767" spans="27:30" ht="15" customHeight="1" x14ac:dyDescent="0.25">
      <c r="AA3767" s="82"/>
      <c r="AB3767" s="60"/>
      <c r="AC3767" s="97"/>
      <c r="AD3767" s="83"/>
    </row>
    <row r="3768" spans="27:30" ht="15" customHeight="1" x14ac:dyDescent="0.25">
      <c r="AA3768" s="82"/>
      <c r="AB3768" s="60"/>
      <c r="AC3768" s="97"/>
      <c r="AD3768" s="83"/>
    </row>
    <row r="3769" spans="27:30" ht="15" customHeight="1" x14ac:dyDescent="0.25">
      <c r="AA3769" s="82"/>
      <c r="AB3769" s="60"/>
      <c r="AC3769" s="97"/>
      <c r="AD3769" s="83"/>
    </row>
    <row r="3770" spans="27:30" ht="15" customHeight="1" x14ac:dyDescent="0.25">
      <c r="AA3770" s="82"/>
      <c r="AB3770" s="60"/>
      <c r="AC3770" s="97"/>
      <c r="AD3770" s="83"/>
    </row>
    <row r="3771" spans="27:30" ht="15" customHeight="1" x14ac:dyDescent="0.25">
      <c r="AA3771" s="82"/>
      <c r="AB3771" s="60"/>
      <c r="AC3771" s="97"/>
      <c r="AD3771" s="83"/>
    </row>
    <row r="3772" spans="27:30" ht="15" customHeight="1" x14ac:dyDescent="0.25">
      <c r="AA3772" s="82"/>
      <c r="AB3772" s="60"/>
      <c r="AC3772" s="97"/>
      <c r="AD3772" s="83"/>
    </row>
    <row r="3773" spans="27:30" ht="15" customHeight="1" x14ac:dyDescent="0.25">
      <c r="AA3773" s="82"/>
      <c r="AB3773" s="60"/>
      <c r="AC3773" s="97"/>
      <c r="AD3773" s="83"/>
    </row>
    <row r="3774" spans="27:30" ht="15" customHeight="1" x14ac:dyDescent="0.25">
      <c r="AA3774" s="82"/>
      <c r="AB3774" s="60"/>
      <c r="AC3774" s="97"/>
      <c r="AD3774" s="83"/>
    </row>
    <row r="3775" spans="27:30" ht="15" customHeight="1" x14ac:dyDescent="0.25">
      <c r="AA3775" s="82"/>
      <c r="AB3775" s="60"/>
      <c r="AC3775" s="97"/>
      <c r="AD3775" s="83"/>
    </row>
    <row r="3776" spans="27:30" ht="15" customHeight="1" x14ac:dyDescent="0.25">
      <c r="AA3776" s="82"/>
      <c r="AB3776" s="60"/>
      <c r="AC3776" s="97"/>
      <c r="AD3776" s="83"/>
    </row>
    <row r="3777" spans="27:30" ht="15" customHeight="1" x14ac:dyDescent="0.25">
      <c r="AA3777" s="82"/>
      <c r="AB3777" s="60"/>
      <c r="AC3777" s="97"/>
      <c r="AD3777" s="83"/>
    </row>
    <row r="3778" spans="27:30" ht="15" customHeight="1" x14ac:dyDescent="0.25">
      <c r="AA3778" s="82"/>
      <c r="AB3778" s="60"/>
      <c r="AC3778" s="97"/>
      <c r="AD3778" s="83"/>
    </row>
    <row r="3779" spans="27:30" ht="15" customHeight="1" x14ac:dyDescent="0.25">
      <c r="AA3779" s="82"/>
      <c r="AB3779" s="60"/>
      <c r="AC3779" s="97"/>
      <c r="AD3779" s="83"/>
    </row>
    <row r="3780" spans="27:30" ht="15" customHeight="1" x14ac:dyDescent="0.25">
      <c r="AA3780" s="82"/>
      <c r="AB3780" s="60"/>
      <c r="AC3780" s="97"/>
      <c r="AD3780" s="83"/>
    </row>
    <row r="3781" spans="27:30" ht="15" customHeight="1" x14ac:dyDescent="0.25">
      <c r="AA3781" s="82"/>
      <c r="AB3781" s="60"/>
      <c r="AC3781" s="97"/>
      <c r="AD3781" s="83"/>
    </row>
    <row r="3782" spans="27:30" ht="15" customHeight="1" x14ac:dyDescent="0.25">
      <c r="AA3782" s="82"/>
      <c r="AB3782" s="60"/>
      <c r="AC3782" s="97"/>
      <c r="AD3782" s="83"/>
    </row>
    <row r="3783" spans="27:30" ht="15" customHeight="1" x14ac:dyDescent="0.25">
      <c r="AA3783" s="82"/>
      <c r="AB3783" s="60"/>
      <c r="AC3783" s="97"/>
      <c r="AD3783" s="83"/>
    </row>
    <row r="3784" spans="27:30" ht="15" customHeight="1" x14ac:dyDescent="0.25">
      <c r="AA3784" s="82"/>
      <c r="AB3784" s="60"/>
      <c r="AC3784" s="97"/>
      <c r="AD3784" s="83"/>
    </row>
    <row r="3785" spans="27:30" ht="15" customHeight="1" x14ac:dyDescent="0.25">
      <c r="AA3785" s="82"/>
      <c r="AB3785" s="60"/>
      <c r="AC3785" s="97"/>
      <c r="AD3785" s="83"/>
    </row>
    <row r="3786" spans="27:30" ht="15" customHeight="1" x14ac:dyDescent="0.25">
      <c r="AA3786" s="82"/>
      <c r="AB3786" s="60"/>
      <c r="AC3786" s="97"/>
      <c r="AD3786" s="83"/>
    </row>
    <row r="3787" spans="27:30" ht="15" customHeight="1" x14ac:dyDescent="0.25">
      <c r="AA3787" s="82"/>
      <c r="AB3787" s="60"/>
      <c r="AC3787" s="97"/>
      <c r="AD3787" s="83"/>
    </row>
    <row r="3788" spans="27:30" ht="15" customHeight="1" x14ac:dyDescent="0.25">
      <c r="AA3788" s="82"/>
      <c r="AB3788" s="60"/>
      <c r="AC3788" s="97"/>
      <c r="AD3788" s="83"/>
    </row>
    <row r="3789" spans="27:30" ht="15" customHeight="1" x14ac:dyDescent="0.25">
      <c r="AA3789" s="82"/>
      <c r="AB3789" s="60"/>
      <c r="AC3789" s="97"/>
      <c r="AD3789" s="83"/>
    </row>
    <row r="3790" spans="27:30" ht="15" customHeight="1" x14ac:dyDescent="0.25">
      <c r="AA3790" s="82"/>
      <c r="AB3790" s="60"/>
      <c r="AC3790" s="97"/>
      <c r="AD3790" s="83"/>
    </row>
    <row r="3791" spans="27:30" ht="15" customHeight="1" x14ac:dyDescent="0.25">
      <c r="AA3791" s="82"/>
      <c r="AB3791" s="60"/>
      <c r="AC3791" s="97"/>
      <c r="AD3791" s="83"/>
    </row>
    <row r="3792" spans="27:30" ht="15" customHeight="1" x14ac:dyDescent="0.25">
      <c r="AA3792" s="82"/>
      <c r="AB3792" s="60"/>
      <c r="AC3792" s="97"/>
      <c r="AD3792" s="83"/>
    </row>
    <row r="3793" spans="27:30" ht="15" customHeight="1" x14ac:dyDescent="0.25">
      <c r="AA3793" s="82"/>
      <c r="AB3793" s="60"/>
      <c r="AC3793" s="97"/>
      <c r="AD3793" s="83"/>
    </row>
    <row r="3794" spans="27:30" ht="15" customHeight="1" x14ac:dyDescent="0.25">
      <c r="AA3794" s="82"/>
      <c r="AB3794" s="60"/>
      <c r="AC3794" s="97"/>
      <c r="AD3794" s="83"/>
    </row>
    <row r="3795" spans="27:30" ht="15" customHeight="1" x14ac:dyDescent="0.25">
      <c r="AA3795" s="82"/>
      <c r="AB3795" s="60"/>
      <c r="AC3795" s="97"/>
      <c r="AD3795" s="83"/>
    </row>
    <row r="3796" spans="27:30" ht="15" customHeight="1" x14ac:dyDescent="0.25">
      <c r="AA3796" s="82"/>
      <c r="AB3796" s="60"/>
      <c r="AC3796" s="97"/>
      <c r="AD3796" s="83"/>
    </row>
    <row r="3797" spans="27:30" ht="15" customHeight="1" x14ac:dyDescent="0.25">
      <c r="AA3797" s="82"/>
      <c r="AB3797" s="60"/>
      <c r="AC3797" s="97"/>
      <c r="AD3797" s="83"/>
    </row>
    <row r="3798" spans="27:30" ht="15" customHeight="1" x14ac:dyDescent="0.25">
      <c r="AA3798" s="82"/>
      <c r="AB3798" s="60"/>
      <c r="AC3798" s="97"/>
      <c r="AD3798" s="83"/>
    </row>
    <row r="3799" spans="27:30" ht="15" customHeight="1" x14ac:dyDescent="0.25">
      <c r="AA3799" s="82"/>
      <c r="AB3799" s="60"/>
      <c r="AC3799" s="97"/>
      <c r="AD3799" s="83"/>
    </row>
    <row r="3800" spans="27:30" ht="15" customHeight="1" x14ac:dyDescent="0.25">
      <c r="AA3800" s="82"/>
      <c r="AB3800" s="60"/>
      <c r="AC3800" s="97"/>
      <c r="AD3800" s="83"/>
    </row>
    <row r="3801" spans="27:30" ht="15" customHeight="1" x14ac:dyDescent="0.25">
      <c r="AA3801" s="82"/>
      <c r="AB3801" s="60"/>
      <c r="AC3801" s="97"/>
      <c r="AD3801" s="83"/>
    </row>
    <row r="3802" spans="27:30" ht="15" customHeight="1" x14ac:dyDescent="0.25">
      <c r="AA3802" s="82"/>
      <c r="AB3802" s="60"/>
      <c r="AC3802" s="97"/>
      <c r="AD3802" s="83"/>
    </row>
    <row r="3803" spans="27:30" ht="15" customHeight="1" x14ac:dyDescent="0.25">
      <c r="AA3803" s="82"/>
      <c r="AB3803" s="60"/>
      <c r="AC3803" s="97"/>
      <c r="AD3803" s="83"/>
    </row>
    <row r="3804" spans="27:30" ht="15" customHeight="1" x14ac:dyDescent="0.25">
      <c r="AA3804" s="82"/>
      <c r="AB3804" s="60"/>
      <c r="AC3804" s="97"/>
      <c r="AD3804" s="83"/>
    </row>
    <row r="3805" spans="27:30" ht="15" customHeight="1" x14ac:dyDescent="0.25">
      <c r="AA3805" s="82"/>
      <c r="AB3805" s="60"/>
      <c r="AC3805" s="97"/>
      <c r="AD3805" s="83"/>
    </row>
    <row r="3806" spans="27:30" ht="15" customHeight="1" x14ac:dyDescent="0.25">
      <c r="AA3806" s="82"/>
      <c r="AB3806" s="60"/>
      <c r="AC3806" s="97"/>
      <c r="AD3806" s="83"/>
    </row>
    <row r="3807" spans="27:30" ht="15" customHeight="1" x14ac:dyDescent="0.25">
      <c r="AA3807" s="82"/>
      <c r="AB3807" s="60"/>
      <c r="AC3807" s="97"/>
      <c r="AD3807" s="83"/>
    </row>
    <row r="3808" spans="27:30" ht="15" customHeight="1" x14ac:dyDescent="0.25">
      <c r="AA3808" s="82"/>
      <c r="AB3808" s="60"/>
      <c r="AC3808" s="97"/>
      <c r="AD3808" s="83"/>
    </row>
    <row r="3809" spans="27:30" ht="15" customHeight="1" x14ac:dyDescent="0.25">
      <c r="AA3809" s="82"/>
      <c r="AB3809" s="60"/>
      <c r="AC3809" s="97"/>
      <c r="AD3809" s="83"/>
    </row>
    <row r="3810" spans="27:30" ht="15" customHeight="1" x14ac:dyDescent="0.25">
      <c r="AA3810" s="82"/>
      <c r="AB3810" s="60"/>
      <c r="AC3810" s="97"/>
      <c r="AD3810" s="83"/>
    </row>
    <row r="3811" spans="27:30" ht="15" customHeight="1" x14ac:dyDescent="0.25">
      <c r="AA3811" s="82"/>
      <c r="AB3811" s="60"/>
      <c r="AC3811" s="97"/>
      <c r="AD3811" s="83"/>
    </row>
    <row r="3812" spans="27:30" ht="15" customHeight="1" x14ac:dyDescent="0.25">
      <c r="AA3812" s="82"/>
      <c r="AB3812" s="60"/>
      <c r="AC3812" s="97"/>
      <c r="AD3812" s="83"/>
    </row>
    <row r="3813" spans="27:30" ht="15" customHeight="1" x14ac:dyDescent="0.25">
      <c r="AA3813" s="82"/>
      <c r="AB3813" s="60"/>
      <c r="AC3813" s="97"/>
      <c r="AD3813" s="83"/>
    </row>
    <row r="3814" spans="27:30" ht="15" customHeight="1" x14ac:dyDescent="0.25">
      <c r="AA3814" s="82"/>
      <c r="AB3814" s="60"/>
      <c r="AC3814" s="97"/>
      <c r="AD3814" s="83"/>
    </row>
    <row r="3815" spans="27:30" ht="15" customHeight="1" x14ac:dyDescent="0.25">
      <c r="AA3815" s="82"/>
      <c r="AB3815" s="60"/>
      <c r="AC3815" s="97"/>
      <c r="AD3815" s="83"/>
    </row>
    <row r="3816" spans="27:30" ht="15" customHeight="1" x14ac:dyDescent="0.25">
      <c r="AA3816" s="82"/>
      <c r="AB3816" s="60"/>
      <c r="AC3816" s="97"/>
      <c r="AD3816" s="83"/>
    </row>
    <row r="3817" spans="27:30" ht="15" customHeight="1" x14ac:dyDescent="0.25">
      <c r="AA3817" s="82"/>
      <c r="AB3817" s="60"/>
      <c r="AC3817" s="97"/>
      <c r="AD3817" s="83"/>
    </row>
    <row r="3818" spans="27:30" ht="15" customHeight="1" x14ac:dyDescent="0.25">
      <c r="AA3818" s="82"/>
      <c r="AB3818" s="60"/>
      <c r="AC3818" s="97"/>
      <c r="AD3818" s="83"/>
    </row>
    <row r="3819" spans="27:30" ht="15" customHeight="1" x14ac:dyDescent="0.25">
      <c r="AA3819" s="82"/>
      <c r="AB3819" s="60"/>
      <c r="AC3819" s="97"/>
      <c r="AD3819" s="83"/>
    </row>
    <row r="3820" spans="27:30" ht="15" customHeight="1" x14ac:dyDescent="0.25">
      <c r="AA3820" s="82"/>
      <c r="AB3820" s="60"/>
      <c r="AC3820" s="97"/>
      <c r="AD3820" s="83"/>
    </row>
    <row r="3821" spans="27:30" ht="15" customHeight="1" x14ac:dyDescent="0.25">
      <c r="AA3821" s="82"/>
      <c r="AB3821" s="60"/>
      <c r="AC3821" s="97"/>
      <c r="AD3821" s="83"/>
    </row>
    <row r="3822" spans="27:30" ht="15" customHeight="1" x14ac:dyDescent="0.25">
      <c r="AA3822" s="82"/>
      <c r="AB3822" s="60"/>
      <c r="AC3822" s="97"/>
      <c r="AD3822" s="83"/>
    </row>
    <row r="3823" spans="27:30" ht="15" customHeight="1" x14ac:dyDescent="0.25">
      <c r="AA3823" s="82"/>
      <c r="AB3823" s="60"/>
      <c r="AC3823" s="97"/>
      <c r="AD3823" s="83"/>
    </row>
    <row r="3824" spans="27:30" ht="15" customHeight="1" x14ac:dyDescent="0.25">
      <c r="AA3824" s="82"/>
      <c r="AB3824" s="60"/>
      <c r="AC3824" s="97"/>
      <c r="AD3824" s="83"/>
    </row>
    <row r="3825" spans="27:30" ht="15" customHeight="1" x14ac:dyDescent="0.25">
      <c r="AA3825" s="82"/>
      <c r="AB3825" s="60"/>
      <c r="AC3825" s="97"/>
      <c r="AD3825" s="83"/>
    </row>
    <row r="3826" spans="27:30" ht="15" customHeight="1" x14ac:dyDescent="0.25">
      <c r="AA3826" s="82"/>
      <c r="AB3826" s="60"/>
      <c r="AC3826" s="97"/>
      <c r="AD3826" s="83"/>
    </row>
    <row r="3827" spans="27:30" ht="15" customHeight="1" x14ac:dyDescent="0.25">
      <c r="AA3827" s="82"/>
      <c r="AB3827" s="60"/>
      <c r="AC3827" s="97"/>
      <c r="AD3827" s="83"/>
    </row>
    <row r="3828" spans="27:30" ht="15" customHeight="1" x14ac:dyDescent="0.25">
      <c r="AA3828" s="82"/>
      <c r="AB3828" s="60"/>
      <c r="AC3828" s="97"/>
      <c r="AD3828" s="83"/>
    </row>
    <row r="3829" spans="27:30" ht="15" customHeight="1" x14ac:dyDescent="0.25">
      <c r="AA3829" s="82"/>
      <c r="AB3829" s="60"/>
      <c r="AC3829" s="97"/>
      <c r="AD3829" s="83"/>
    </row>
    <row r="3830" spans="27:30" ht="15" customHeight="1" x14ac:dyDescent="0.25">
      <c r="AA3830" s="82"/>
      <c r="AB3830" s="60"/>
      <c r="AC3830" s="97"/>
      <c r="AD3830" s="83"/>
    </row>
    <row r="3831" spans="27:30" ht="15" customHeight="1" x14ac:dyDescent="0.25">
      <c r="AA3831" s="82"/>
      <c r="AB3831" s="60"/>
      <c r="AC3831" s="97"/>
      <c r="AD3831" s="83"/>
    </row>
    <row r="3832" spans="27:30" ht="15" customHeight="1" x14ac:dyDescent="0.25">
      <c r="AA3832" s="82"/>
      <c r="AB3832" s="60"/>
      <c r="AC3832" s="97"/>
      <c r="AD3832" s="83"/>
    </row>
    <row r="3833" spans="27:30" ht="15" customHeight="1" x14ac:dyDescent="0.25">
      <c r="AA3833" s="82"/>
      <c r="AB3833" s="60"/>
      <c r="AC3833" s="97"/>
      <c r="AD3833" s="83"/>
    </row>
    <row r="3834" spans="27:30" ht="15" customHeight="1" x14ac:dyDescent="0.25">
      <c r="AA3834" s="82"/>
      <c r="AB3834" s="60"/>
      <c r="AC3834" s="97"/>
      <c r="AD3834" s="83"/>
    </row>
    <row r="3835" spans="27:30" ht="15" customHeight="1" x14ac:dyDescent="0.25">
      <c r="AA3835" s="82"/>
      <c r="AB3835" s="60"/>
      <c r="AC3835" s="97"/>
      <c r="AD3835" s="83"/>
    </row>
    <row r="3836" spans="27:30" ht="15" customHeight="1" x14ac:dyDescent="0.25">
      <c r="AA3836" s="82"/>
      <c r="AB3836" s="60"/>
      <c r="AC3836" s="97"/>
      <c r="AD3836" s="83"/>
    </row>
    <row r="3837" spans="27:30" ht="15" customHeight="1" x14ac:dyDescent="0.25">
      <c r="AA3837" s="82"/>
      <c r="AB3837" s="60"/>
      <c r="AC3837" s="97"/>
      <c r="AD3837" s="83"/>
    </row>
    <row r="3838" spans="27:30" ht="15" customHeight="1" x14ac:dyDescent="0.25">
      <c r="AA3838" s="82"/>
      <c r="AB3838" s="60"/>
      <c r="AC3838" s="97"/>
      <c r="AD3838" s="83"/>
    </row>
    <row r="3839" spans="27:30" ht="15" customHeight="1" x14ac:dyDescent="0.25">
      <c r="AA3839" s="82"/>
      <c r="AB3839" s="60"/>
      <c r="AC3839" s="97"/>
      <c r="AD3839" s="83"/>
    </row>
    <row r="3840" spans="27:30" ht="15" customHeight="1" x14ac:dyDescent="0.25">
      <c r="AA3840" s="82"/>
      <c r="AB3840" s="60"/>
      <c r="AC3840" s="97"/>
      <c r="AD3840" s="83"/>
    </row>
    <row r="3841" spans="27:30" ht="15" customHeight="1" x14ac:dyDescent="0.25">
      <c r="AA3841" s="82"/>
      <c r="AB3841" s="60"/>
      <c r="AC3841" s="97"/>
      <c r="AD3841" s="83"/>
    </row>
    <row r="3842" spans="27:30" ht="15" customHeight="1" x14ac:dyDescent="0.25">
      <c r="AA3842" s="82"/>
      <c r="AB3842" s="60"/>
      <c r="AC3842" s="97"/>
      <c r="AD3842" s="83"/>
    </row>
    <row r="3843" spans="27:30" ht="15" customHeight="1" x14ac:dyDescent="0.25">
      <c r="AA3843" s="82"/>
      <c r="AB3843" s="60"/>
      <c r="AC3843" s="97"/>
      <c r="AD3843" s="83"/>
    </row>
    <row r="3844" spans="27:30" ht="15" customHeight="1" x14ac:dyDescent="0.25">
      <c r="AA3844" s="82"/>
      <c r="AB3844" s="60"/>
      <c r="AC3844" s="97"/>
      <c r="AD3844" s="83"/>
    </row>
    <row r="3845" spans="27:30" ht="15" customHeight="1" x14ac:dyDescent="0.25">
      <c r="AA3845" s="82"/>
      <c r="AB3845" s="60"/>
      <c r="AC3845" s="97"/>
      <c r="AD3845" s="83"/>
    </row>
    <row r="3846" spans="27:30" ht="15" customHeight="1" x14ac:dyDescent="0.25">
      <c r="AA3846" s="82"/>
      <c r="AB3846" s="60"/>
      <c r="AC3846" s="97"/>
      <c r="AD3846" s="83"/>
    </row>
    <row r="3847" spans="27:30" ht="15" customHeight="1" x14ac:dyDescent="0.25">
      <c r="AA3847" s="82"/>
      <c r="AB3847" s="60"/>
      <c r="AC3847" s="97"/>
      <c r="AD3847" s="83"/>
    </row>
    <row r="3848" spans="27:30" ht="15" customHeight="1" x14ac:dyDescent="0.25">
      <c r="AA3848" s="82"/>
      <c r="AB3848" s="60"/>
      <c r="AC3848" s="97"/>
      <c r="AD3848" s="83"/>
    </row>
    <row r="3849" spans="27:30" ht="15" customHeight="1" x14ac:dyDescent="0.25">
      <c r="AA3849" s="82"/>
      <c r="AB3849" s="60"/>
      <c r="AC3849" s="97"/>
      <c r="AD3849" s="83"/>
    </row>
    <row r="3850" spans="27:30" ht="15" customHeight="1" x14ac:dyDescent="0.25">
      <c r="AA3850" s="82"/>
      <c r="AB3850" s="60"/>
      <c r="AC3850" s="97"/>
      <c r="AD3850" s="83"/>
    </row>
    <row r="3851" spans="27:30" ht="15" customHeight="1" x14ac:dyDescent="0.25">
      <c r="AA3851" s="82"/>
      <c r="AB3851" s="60"/>
      <c r="AC3851" s="97"/>
      <c r="AD3851" s="83"/>
    </row>
    <row r="3852" spans="27:30" ht="15" customHeight="1" x14ac:dyDescent="0.25">
      <c r="AA3852" s="82"/>
      <c r="AB3852" s="60"/>
      <c r="AC3852" s="97"/>
      <c r="AD3852" s="83"/>
    </row>
    <row r="3853" spans="27:30" ht="15" customHeight="1" x14ac:dyDescent="0.25">
      <c r="AA3853" s="82"/>
      <c r="AB3853" s="60"/>
      <c r="AC3853" s="97"/>
      <c r="AD3853" s="83"/>
    </row>
    <row r="3854" spans="27:30" ht="15" customHeight="1" x14ac:dyDescent="0.25">
      <c r="AA3854" s="82"/>
      <c r="AB3854" s="60"/>
      <c r="AC3854" s="97"/>
      <c r="AD3854" s="83"/>
    </row>
    <row r="3855" spans="27:30" ht="15" customHeight="1" x14ac:dyDescent="0.25">
      <c r="AA3855" s="82"/>
      <c r="AB3855" s="60"/>
      <c r="AC3855" s="97"/>
      <c r="AD3855" s="83"/>
    </row>
    <row r="3856" spans="27:30" ht="15" customHeight="1" x14ac:dyDescent="0.25">
      <c r="AA3856" s="82"/>
      <c r="AB3856" s="60"/>
      <c r="AC3856" s="97"/>
      <c r="AD3856" s="83"/>
    </row>
    <row r="3857" spans="27:30" ht="15" customHeight="1" x14ac:dyDescent="0.25">
      <c r="AA3857" s="82"/>
      <c r="AB3857" s="60"/>
      <c r="AC3857" s="97"/>
      <c r="AD3857" s="83"/>
    </row>
    <row r="3858" spans="27:30" ht="15" customHeight="1" x14ac:dyDescent="0.25">
      <c r="AA3858" s="82"/>
      <c r="AB3858" s="60"/>
      <c r="AC3858" s="97"/>
      <c r="AD3858" s="83"/>
    </row>
    <row r="3859" spans="27:30" ht="15" customHeight="1" x14ac:dyDescent="0.25">
      <c r="AA3859" s="82"/>
      <c r="AB3859" s="60"/>
      <c r="AC3859" s="97"/>
      <c r="AD3859" s="83"/>
    </row>
    <row r="3860" spans="27:30" ht="15" customHeight="1" x14ac:dyDescent="0.25">
      <c r="AA3860" s="82"/>
      <c r="AB3860" s="60"/>
      <c r="AC3860" s="97"/>
      <c r="AD3860" s="83"/>
    </row>
    <row r="3861" spans="27:30" ht="15" customHeight="1" x14ac:dyDescent="0.25">
      <c r="AA3861" s="82"/>
      <c r="AB3861" s="60"/>
      <c r="AC3861" s="97"/>
      <c r="AD3861" s="83"/>
    </row>
    <row r="3862" spans="27:30" ht="15" customHeight="1" x14ac:dyDescent="0.25">
      <c r="AA3862" s="82"/>
      <c r="AB3862" s="60"/>
      <c r="AC3862" s="97"/>
      <c r="AD3862" s="83"/>
    </row>
    <row r="3863" spans="27:30" ht="15" customHeight="1" x14ac:dyDescent="0.25">
      <c r="AA3863" s="82"/>
      <c r="AB3863" s="60"/>
      <c r="AC3863" s="97"/>
      <c r="AD3863" s="83"/>
    </row>
    <row r="3864" spans="27:30" ht="15" customHeight="1" x14ac:dyDescent="0.25">
      <c r="AA3864" s="82"/>
      <c r="AB3864" s="60"/>
      <c r="AC3864" s="97"/>
      <c r="AD3864" s="83"/>
    </row>
    <row r="3865" spans="27:30" ht="15" customHeight="1" x14ac:dyDescent="0.25">
      <c r="AA3865" s="82"/>
      <c r="AB3865" s="60"/>
      <c r="AC3865" s="97"/>
      <c r="AD3865" s="83"/>
    </row>
    <row r="3866" spans="27:30" ht="15" customHeight="1" x14ac:dyDescent="0.25">
      <c r="AA3866" s="82"/>
      <c r="AB3866" s="60"/>
      <c r="AC3866" s="97"/>
      <c r="AD3866" s="83"/>
    </row>
    <row r="3867" spans="27:30" ht="15" customHeight="1" x14ac:dyDescent="0.25">
      <c r="AA3867" s="82"/>
      <c r="AB3867" s="60"/>
      <c r="AC3867" s="97"/>
      <c r="AD3867" s="83"/>
    </row>
    <row r="3868" spans="27:30" ht="15" customHeight="1" x14ac:dyDescent="0.25">
      <c r="AA3868" s="82"/>
      <c r="AB3868" s="60"/>
      <c r="AC3868" s="97"/>
      <c r="AD3868" s="83"/>
    </row>
    <row r="3869" spans="27:30" ht="15" customHeight="1" x14ac:dyDescent="0.25">
      <c r="AA3869" s="82"/>
      <c r="AB3869" s="60"/>
      <c r="AC3869" s="97"/>
      <c r="AD3869" s="83"/>
    </row>
    <row r="3870" spans="27:30" ht="15" customHeight="1" x14ac:dyDescent="0.25">
      <c r="AA3870" s="82"/>
      <c r="AB3870" s="60"/>
      <c r="AC3870" s="97"/>
      <c r="AD3870" s="83"/>
    </row>
    <row r="3871" spans="27:30" ht="15" customHeight="1" x14ac:dyDescent="0.25">
      <c r="AA3871" s="82"/>
      <c r="AB3871" s="60"/>
      <c r="AC3871" s="97"/>
      <c r="AD3871" s="83"/>
    </row>
    <row r="3872" spans="27:30" ht="15" customHeight="1" x14ac:dyDescent="0.25">
      <c r="AA3872" s="82"/>
      <c r="AB3872" s="60"/>
      <c r="AC3872" s="97"/>
      <c r="AD3872" s="83"/>
    </row>
    <row r="3873" spans="27:30" ht="15" customHeight="1" x14ac:dyDescent="0.25">
      <c r="AA3873" s="82"/>
      <c r="AB3873" s="60"/>
      <c r="AC3873" s="97"/>
      <c r="AD3873" s="83"/>
    </row>
    <row r="3874" spans="27:30" ht="15" customHeight="1" x14ac:dyDescent="0.25">
      <c r="AA3874" s="82"/>
      <c r="AB3874" s="60"/>
      <c r="AC3874" s="97"/>
      <c r="AD3874" s="83"/>
    </row>
    <row r="3875" spans="27:30" ht="15" customHeight="1" x14ac:dyDescent="0.25">
      <c r="AA3875" s="82"/>
      <c r="AB3875" s="60"/>
      <c r="AC3875" s="97"/>
      <c r="AD3875" s="83"/>
    </row>
    <row r="3876" spans="27:30" ht="15" customHeight="1" x14ac:dyDescent="0.25">
      <c r="AA3876" s="82"/>
      <c r="AB3876" s="60"/>
      <c r="AC3876" s="97"/>
      <c r="AD3876" s="83"/>
    </row>
    <row r="3877" spans="27:30" ht="15" customHeight="1" x14ac:dyDescent="0.25">
      <c r="AA3877" s="82"/>
      <c r="AB3877" s="60"/>
      <c r="AC3877" s="97"/>
      <c r="AD3877" s="83"/>
    </row>
    <row r="3878" spans="27:30" ht="15" customHeight="1" x14ac:dyDescent="0.25">
      <c r="AA3878" s="82"/>
      <c r="AB3878" s="60"/>
      <c r="AC3878" s="97"/>
      <c r="AD3878" s="83"/>
    </row>
    <row r="3879" spans="27:30" ht="15" customHeight="1" x14ac:dyDescent="0.25">
      <c r="AA3879" s="82"/>
      <c r="AB3879" s="60"/>
      <c r="AC3879" s="97"/>
      <c r="AD3879" s="83"/>
    </row>
    <row r="3880" spans="27:30" ht="15" customHeight="1" x14ac:dyDescent="0.25">
      <c r="AA3880" s="82"/>
      <c r="AB3880" s="60"/>
      <c r="AC3880" s="97"/>
      <c r="AD3880" s="83"/>
    </row>
    <row r="3881" spans="27:30" ht="15" customHeight="1" x14ac:dyDescent="0.25">
      <c r="AA3881" s="82"/>
      <c r="AB3881" s="60"/>
      <c r="AC3881" s="97"/>
      <c r="AD3881" s="83"/>
    </row>
    <row r="3882" spans="27:30" ht="15" customHeight="1" x14ac:dyDescent="0.25">
      <c r="AA3882" s="82"/>
      <c r="AB3882" s="60"/>
      <c r="AC3882" s="97"/>
      <c r="AD3882" s="83"/>
    </row>
    <row r="3883" spans="27:30" ht="15" customHeight="1" x14ac:dyDescent="0.25">
      <c r="AA3883" s="82"/>
      <c r="AB3883" s="60"/>
      <c r="AC3883" s="97"/>
      <c r="AD3883" s="83"/>
    </row>
    <row r="3884" spans="27:30" ht="15" customHeight="1" x14ac:dyDescent="0.25">
      <c r="AA3884" s="82"/>
      <c r="AB3884" s="60"/>
      <c r="AC3884" s="97"/>
      <c r="AD3884" s="83"/>
    </row>
    <row r="3885" spans="27:30" ht="15" customHeight="1" x14ac:dyDescent="0.25">
      <c r="AA3885" s="82"/>
      <c r="AB3885" s="60"/>
      <c r="AC3885" s="97"/>
      <c r="AD3885" s="83"/>
    </row>
    <row r="3886" spans="27:30" ht="15" customHeight="1" x14ac:dyDescent="0.25">
      <c r="AA3886" s="82"/>
      <c r="AB3886" s="60"/>
      <c r="AC3886" s="97"/>
      <c r="AD3886" s="83"/>
    </row>
    <row r="3887" spans="27:30" ht="15" customHeight="1" x14ac:dyDescent="0.25">
      <c r="AA3887" s="82"/>
      <c r="AB3887" s="60"/>
      <c r="AC3887" s="97"/>
      <c r="AD3887" s="83"/>
    </row>
    <row r="3888" spans="27:30" ht="15" customHeight="1" x14ac:dyDescent="0.25">
      <c r="AA3888" s="82"/>
      <c r="AB3888" s="60"/>
      <c r="AC3888" s="97"/>
      <c r="AD3888" s="83"/>
    </row>
    <row r="3889" spans="27:30" ht="15" customHeight="1" x14ac:dyDescent="0.25">
      <c r="AA3889" s="82"/>
      <c r="AB3889" s="60"/>
      <c r="AC3889" s="97"/>
      <c r="AD3889" s="83"/>
    </row>
    <row r="3890" spans="27:30" ht="15" customHeight="1" x14ac:dyDescent="0.25">
      <c r="AA3890" s="82"/>
      <c r="AB3890" s="60"/>
      <c r="AC3890" s="97"/>
      <c r="AD3890" s="83"/>
    </row>
    <row r="3891" spans="27:30" ht="15" customHeight="1" x14ac:dyDescent="0.25">
      <c r="AA3891" s="82"/>
      <c r="AB3891" s="60"/>
      <c r="AC3891" s="97"/>
      <c r="AD3891" s="83"/>
    </row>
    <row r="3892" spans="27:30" ht="15" customHeight="1" x14ac:dyDescent="0.25">
      <c r="AA3892" s="82"/>
      <c r="AB3892" s="60"/>
      <c r="AC3892" s="97"/>
      <c r="AD3892" s="83"/>
    </row>
    <row r="3893" spans="27:30" ht="15" customHeight="1" x14ac:dyDescent="0.25">
      <c r="AA3893" s="82"/>
      <c r="AB3893" s="60"/>
      <c r="AC3893" s="97"/>
      <c r="AD3893" s="83"/>
    </row>
    <row r="3894" spans="27:30" ht="15" customHeight="1" x14ac:dyDescent="0.25">
      <c r="AA3894" s="82"/>
      <c r="AB3894" s="60"/>
      <c r="AC3894" s="97"/>
      <c r="AD3894" s="83"/>
    </row>
    <row r="3895" spans="27:30" ht="15" customHeight="1" x14ac:dyDescent="0.25">
      <c r="AA3895" s="82"/>
      <c r="AB3895" s="60"/>
      <c r="AC3895" s="97"/>
      <c r="AD3895" s="83"/>
    </row>
    <row r="3896" spans="27:30" ht="15" customHeight="1" x14ac:dyDescent="0.25">
      <c r="AA3896" s="82"/>
      <c r="AB3896" s="60"/>
      <c r="AC3896" s="97"/>
      <c r="AD3896" s="83"/>
    </row>
    <row r="3897" spans="27:30" ht="15" customHeight="1" x14ac:dyDescent="0.25">
      <c r="AA3897" s="82"/>
      <c r="AB3897" s="60"/>
      <c r="AC3897" s="97"/>
      <c r="AD3897" s="83"/>
    </row>
    <row r="3898" spans="27:30" ht="15" customHeight="1" x14ac:dyDescent="0.25">
      <c r="AA3898" s="82"/>
      <c r="AB3898" s="60"/>
      <c r="AC3898" s="97"/>
      <c r="AD3898" s="83"/>
    </row>
    <row r="3899" spans="27:30" ht="15" customHeight="1" x14ac:dyDescent="0.25">
      <c r="AA3899" s="82"/>
      <c r="AB3899" s="60"/>
      <c r="AC3899" s="97"/>
      <c r="AD3899" s="83"/>
    </row>
    <row r="3900" spans="27:30" ht="15" customHeight="1" x14ac:dyDescent="0.25">
      <c r="AA3900" s="82"/>
      <c r="AB3900" s="60"/>
      <c r="AC3900" s="97"/>
      <c r="AD3900" s="83"/>
    </row>
    <row r="3901" spans="27:30" ht="15" customHeight="1" x14ac:dyDescent="0.25">
      <c r="AA3901" s="82"/>
      <c r="AB3901" s="60"/>
      <c r="AC3901" s="97"/>
      <c r="AD3901" s="83"/>
    </row>
    <row r="3902" spans="27:30" ht="15" customHeight="1" x14ac:dyDescent="0.25">
      <c r="AA3902" s="82"/>
      <c r="AB3902" s="60"/>
      <c r="AC3902" s="97"/>
      <c r="AD3902" s="83"/>
    </row>
    <row r="3903" spans="27:30" ht="15" customHeight="1" x14ac:dyDescent="0.25">
      <c r="AA3903" s="82"/>
      <c r="AB3903" s="60"/>
      <c r="AC3903" s="97"/>
      <c r="AD3903" s="83"/>
    </row>
    <row r="3904" spans="27:30" ht="15" customHeight="1" x14ac:dyDescent="0.25">
      <c r="AA3904" s="82"/>
      <c r="AB3904" s="60"/>
      <c r="AC3904" s="97"/>
      <c r="AD3904" s="83"/>
    </row>
    <row r="3905" spans="27:30" ht="15" customHeight="1" x14ac:dyDescent="0.25">
      <c r="AA3905" s="82"/>
      <c r="AB3905" s="60"/>
      <c r="AC3905" s="97"/>
      <c r="AD3905" s="83"/>
    </row>
    <row r="3906" spans="27:30" ht="15" customHeight="1" x14ac:dyDescent="0.25">
      <c r="AA3906" s="82"/>
      <c r="AB3906" s="60"/>
      <c r="AC3906" s="97"/>
      <c r="AD3906" s="83"/>
    </row>
    <row r="3907" spans="27:30" ht="15" customHeight="1" x14ac:dyDescent="0.25">
      <c r="AA3907" s="82"/>
      <c r="AB3907" s="60"/>
      <c r="AC3907" s="97"/>
      <c r="AD3907" s="83"/>
    </row>
    <row r="3908" spans="27:30" ht="15" customHeight="1" x14ac:dyDescent="0.25">
      <c r="AA3908" s="82"/>
      <c r="AB3908" s="60"/>
      <c r="AC3908" s="97"/>
      <c r="AD3908" s="83"/>
    </row>
    <row r="3909" spans="27:30" ht="15" customHeight="1" x14ac:dyDescent="0.25">
      <c r="AA3909" s="82"/>
      <c r="AB3909" s="60"/>
      <c r="AC3909" s="97"/>
      <c r="AD3909" s="83"/>
    </row>
    <row r="3910" spans="27:30" ht="15" customHeight="1" x14ac:dyDescent="0.25">
      <c r="AA3910" s="82"/>
      <c r="AB3910" s="60"/>
      <c r="AC3910" s="97"/>
      <c r="AD3910" s="83"/>
    </row>
    <row r="3911" spans="27:30" ht="15" customHeight="1" x14ac:dyDescent="0.25">
      <c r="AA3911" s="82"/>
      <c r="AB3911" s="60"/>
      <c r="AC3911" s="97"/>
      <c r="AD3911" s="83"/>
    </row>
    <row r="3912" spans="27:30" ht="15" customHeight="1" x14ac:dyDescent="0.25">
      <c r="AA3912" s="82"/>
      <c r="AB3912" s="60"/>
      <c r="AC3912" s="97"/>
      <c r="AD3912" s="83"/>
    </row>
    <row r="3913" spans="27:30" ht="15" customHeight="1" x14ac:dyDescent="0.25">
      <c r="AA3913" s="82"/>
      <c r="AB3913" s="60"/>
      <c r="AC3913" s="97"/>
      <c r="AD3913" s="83"/>
    </row>
    <row r="3914" spans="27:30" ht="15" customHeight="1" x14ac:dyDescent="0.25">
      <c r="AA3914" s="82"/>
      <c r="AB3914" s="60"/>
      <c r="AC3914" s="97"/>
      <c r="AD3914" s="83"/>
    </row>
    <row r="3915" spans="27:30" ht="15" customHeight="1" x14ac:dyDescent="0.25">
      <c r="AA3915" s="82"/>
      <c r="AB3915" s="60"/>
      <c r="AC3915" s="97"/>
      <c r="AD3915" s="83"/>
    </row>
    <row r="3916" spans="27:30" ht="15" customHeight="1" x14ac:dyDescent="0.25">
      <c r="AA3916" s="82"/>
      <c r="AB3916" s="60"/>
      <c r="AC3916" s="97"/>
      <c r="AD3916" s="83"/>
    </row>
    <row r="3917" spans="27:30" ht="15" customHeight="1" x14ac:dyDescent="0.25">
      <c r="AA3917" s="82"/>
      <c r="AB3917" s="60"/>
      <c r="AC3917" s="97"/>
      <c r="AD3917" s="83"/>
    </row>
    <row r="3918" spans="27:30" ht="15" customHeight="1" x14ac:dyDescent="0.25">
      <c r="AA3918" s="82"/>
      <c r="AB3918" s="60"/>
      <c r="AC3918" s="97"/>
      <c r="AD3918" s="83"/>
    </row>
    <row r="3919" spans="27:30" ht="15" customHeight="1" x14ac:dyDescent="0.25">
      <c r="AA3919" s="82"/>
      <c r="AB3919" s="60"/>
      <c r="AC3919" s="97"/>
      <c r="AD3919" s="83"/>
    </row>
    <row r="3920" spans="27:30" ht="15" customHeight="1" x14ac:dyDescent="0.25">
      <c r="AA3920" s="82"/>
      <c r="AB3920" s="60"/>
      <c r="AC3920" s="97"/>
      <c r="AD3920" s="83"/>
    </row>
    <row r="3921" spans="27:30" ht="15" customHeight="1" x14ac:dyDescent="0.25">
      <c r="AA3921" s="82"/>
      <c r="AB3921" s="60"/>
      <c r="AC3921" s="97"/>
      <c r="AD3921" s="83"/>
    </row>
    <row r="3922" spans="27:30" ht="15" customHeight="1" x14ac:dyDescent="0.25">
      <c r="AA3922" s="82"/>
      <c r="AB3922" s="60"/>
      <c r="AC3922" s="97"/>
      <c r="AD3922" s="83"/>
    </row>
    <row r="3923" spans="27:30" ht="15" customHeight="1" x14ac:dyDescent="0.25">
      <c r="AA3923" s="82"/>
      <c r="AB3923" s="60"/>
      <c r="AC3923" s="97"/>
      <c r="AD3923" s="83"/>
    </row>
    <row r="3924" spans="27:30" ht="15" customHeight="1" x14ac:dyDescent="0.25">
      <c r="AA3924" s="82"/>
      <c r="AB3924" s="60"/>
      <c r="AC3924" s="97"/>
      <c r="AD3924" s="83"/>
    </row>
    <row r="3925" spans="27:30" ht="15" customHeight="1" x14ac:dyDescent="0.25">
      <c r="AA3925" s="82"/>
      <c r="AB3925" s="60"/>
      <c r="AC3925" s="97"/>
      <c r="AD3925" s="83"/>
    </row>
    <row r="3926" spans="27:30" ht="15" customHeight="1" x14ac:dyDescent="0.25">
      <c r="AA3926" s="82"/>
      <c r="AB3926" s="60"/>
      <c r="AC3926" s="97"/>
      <c r="AD3926" s="83"/>
    </row>
    <row r="3927" spans="27:30" ht="15" customHeight="1" x14ac:dyDescent="0.25">
      <c r="AA3927" s="82"/>
      <c r="AB3927" s="60"/>
      <c r="AC3927" s="97"/>
      <c r="AD3927" s="83"/>
    </row>
    <row r="3928" spans="27:30" ht="15" customHeight="1" x14ac:dyDescent="0.25">
      <c r="AA3928" s="82"/>
      <c r="AB3928" s="60"/>
      <c r="AC3928" s="97"/>
      <c r="AD3928" s="83"/>
    </row>
    <row r="3929" spans="27:30" ht="15" customHeight="1" x14ac:dyDescent="0.25">
      <c r="AA3929" s="82"/>
      <c r="AB3929" s="60"/>
      <c r="AC3929" s="97"/>
      <c r="AD3929" s="83"/>
    </row>
    <row r="3930" spans="27:30" ht="15" customHeight="1" x14ac:dyDescent="0.25">
      <c r="AA3930" s="82"/>
      <c r="AB3930" s="60"/>
      <c r="AC3930" s="97"/>
      <c r="AD3930" s="83"/>
    </row>
    <row r="3931" spans="27:30" ht="15" customHeight="1" x14ac:dyDescent="0.25">
      <c r="AA3931" s="82"/>
      <c r="AB3931" s="60"/>
      <c r="AC3931" s="97"/>
      <c r="AD3931" s="83"/>
    </row>
    <row r="3932" spans="27:30" ht="15" customHeight="1" x14ac:dyDescent="0.25">
      <c r="AA3932" s="82"/>
      <c r="AB3932" s="60"/>
      <c r="AC3932" s="97"/>
      <c r="AD3932" s="83"/>
    </row>
    <row r="3933" spans="27:30" ht="15" customHeight="1" x14ac:dyDescent="0.25">
      <c r="AA3933" s="82"/>
      <c r="AB3933" s="60"/>
      <c r="AC3933" s="97"/>
      <c r="AD3933" s="83"/>
    </row>
    <row r="3934" spans="27:30" ht="15" customHeight="1" x14ac:dyDescent="0.25">
      <c r="AA3934" s="82"/>
      <c r="AB3934" s="60"/>
      <c r="AC3934" s="97"/>
      <c r="AD3934" s="83"/>
    </row>
    <row r="3935" spans="27:30" ht="15" customHeight="1" x14ac:dyDescent="0.25">
      <c r="AA3935" s="82"/>
      <c r="AB3935" s="60"/>
      <c r="AC3935" s="97"/>
      <c r="AD3935" s="83"/>
    </row>
    <row r="3936" spans="27:30" ht="15" customHeight="1" x14ac:dyDescent="0.25">
      <c r="AA3936" s="82"/>
      <c r="AB3936" s="60"/>
      <c r="AC3936" s="97"/>
      <c r="AD3936" s="83"/>
    </row>
    <row r="3937" spans="27:30" ht="15" customHeight="1" x14ac:dyDescent="0.25">
      <c r="AA3937" s="82"/>
      <c r="AB3937" s="60"/>
      <c r="AC3937" s="97"/>
      <c r="AD3937" s="83"/>
    </row>
    <row r="3938" spans="27:30" ht="15" customHeight="1" x14ac:dyDescent="0.25">
      <c r="AA3938" s="82"/>
      <c r="AB3938" s="60"/>
      <c r="AC3938" s="97"/>
      <c r="AD3938" s="83"/>
    </row>
    <row r="3939" spans="27:30" ht="15" customHeight="1" x14ac:dyDescent="0.25">
      <c r="AA3939" s="82"/>
      <c r="AB3939" s="60"/>
      <c r="AC3939" s="97"/>
      <c r="AD3939" s="83"/>
    </row>
    <row r="3940" spans="27:30" ht="15" customHeight="1" x14ac:dyDescent="0.25">
      <c r="AA3940" s="82"/>
      <c r="AB3940" s="60"/>
      <c r="AC3940" s="97"/>
      <c r="AD3940" s="83"/>
    </row>
    <row r="3941" spans="27:30" ht="15" customHeight="1" x14ac:dyDescent="0.25">
      <c r="AA3941" s="82"/>
      <c r="AB3941" s="60"/>
      <c r="AC3941" s="97"/>
      <c r="AD3941" s="83"/>
    </row>
    <row r="3942" spans="27:30" ht="15" customHeight="1" x14ac:dyDescent="0.25">
      <c r="AA3942" s="82"/>
      <c r="AB3942" s="60"/>
      <c r="AC3942" s="97"/>
      <c r="AD3942" s="83"/>
    </row>
    <row r="3943" spans="27:30" ht="15" customHeight="1" x14ac:dyDescent="0.25">
      <c r="AA3943" s="82"/>
      <c r="AB3943" s="60"/>
      <c r="AC3943" s="97"/>
      <c r="AD3943" s="83"/>
    </row>
    <row r="3944" spans="27:30" ht="15" customHeight="1" x14ac:dyDescent="0.25">
      <c r="AA3944" s="82"/>
      <c r="AB3944" s="60"/>
      <c r="AC3944" s="97"/>
      <c r="AD3944" s="83"/>
    </row>
    <row r="3945" spans="27:30" ht="15" customHeight="1" x14ac:dyDescent="0.25">
      <c r="AA3945" s="82"/>
      <c r="AB3945" s="60"/>
      <c r="AC3945" s="97"/>
      <c r="AD3945" s="83"/>
    </row>
    <row r="3946" spans="27:30" ht="15" customHeight="1" x14ac:dyDescent="0.25">
      <c r="AA3946" s="82"/>
      <c r="AB3946" s="60"/>
      <c r="AC3946" s="97"/>
      <c r="AD3946" s="83"/>
    </row>
    <row r="3947" spans="27:30" ht="15" customHeight="1" x14ac:dyDescent="0.25">
      <c r="AA3947" s="82"/>
      <c r="AB3947" s="60"/>
      <c r="AC3947" s="97"/>
      <c r="AD3947" s="83"/>
    </row>
    <row r="3948" spans="27:30" ht="15" customHeight="1" x14ac:dyDescent="0.25">
      <c r="AA3948" s="82"/>
      <c r="AB3948" s="60"/>
      <c r="AC3948" s="97"/>
      <c r="AD3948" s="83"/>
    </row>
    <row r="3949" spans="27:30" ht="15" customHeight="1" x14ac:dyDescent="0.25">
      <c r="AA3949" s="82"/>
      <c r="AB3949" s="60"/>
      <c r="AC3949" s="97"/>
      <c r="AD3949" s="83"/>
    </row>
    <row r="3950" spans="27:30" ht="15" customHeight="1" x14ac:dyDescent="0.25">
      <c r="AA3950" s="82"/>
      <c r="AB3950" s="60"/>
      <c r="AC3950" s="97"/>
      <c r="AD3950" s="83"/>
    </row>
    <row r="3951" spans="27:30" ht="15" customHeight="1" x14ac:dyDescent="0.25">
      <c r="AA3951" s="82"/>
      <c r="AB3951" s="60"/>
      <c r="AC3951" s="97"/>
      <c r="AD3951" s="83"/>
    </row>
    <row r="3952" spans="27:30" ht="15" customHeight="1" x14ac:dyDescent="0.25">
      <c r="AA3952" s="82"/>
      <c r="AB3952" s="60"/>
      <c r="AC3952" s="97"/>
      <c r="AD3952" s="83"/>
    </row>
    <row r="3953" spans="27:30" ht="15" customHeight="1" x14ac:dyDescent="0.25">
      <c r="AA3953" s="82"/>
      <c r="AB3953" s="60"/>
      <c r="AC3953" s="97"/>
      <c r="AD3953" s="83"/>
    </row>
    <row r="3954" spans="27:30" ht="15" customHeight="1" x14ac:dyDescent="0.25">
      <c r="AA3954" s="82"/>
      <c r="AB3954" s="60"/>
      <c r="AC3954" s="97"/>
      <c r="AD3954" s="83"/>
    </row>
    <row r="3955" spans="27:30" ht="15" customHeight="1" x14ac:dyDescent="0.25">
      <c r="AA3955" s="82"/>
      <c r="AB3955" s="60"/>
      <c r="AC3955" s="97"/>
      <c r="AD3955" s="83"/>
    </row>
    <row r="3956" spans="27:30" ht="15" customHeight="1" x14ac:dyDescent="0.25">
      <c r="AA3956" s="82"/>
      <c r="AB3956" s="60"/>
      <c r="AC3956" s="97"/>
      <c r="AD3956" s="83"/>
    </row>
    <row r="3957" spans="27:30" ht="15" customHeight="1" x14ac:dyDescent="0.25">
      <c r="AA3957" s="82"/>
      <c r="AB3957" s="60"/>
      <c r="AC3957" s="97"/>
      <c r="AD3957" s="83"/>
    </row>
    <row r="3958" spans="27:30" ht="15" customHeight="1" x14ac:dyDescent="0.25">
      <c r="AA3958" s="82"/>
      <c r="AB3958" s="60"/>
      <c r="AC3958" s="97"/>
      <c r="AD3958" s="83"/>
    </row>
    <row r="3959" spans="27:30" ht="15" customHeight="1" x14ac:dyDescent="0.25">
      <c r="AA3959" s="82"/>
      <c r="AB3959" s="60"/>
      <c r="AC3959" s="97"/>
      <c r="AD3959" s="83"/>
    </row>
    <row r="3960" spans="27:30" ht="15" customHeight="1" x14ac:dyDescent="0.25">
      <c r="AA3960" s="82"/>
      <c r="AB3960" s="60"/>
      <c r="AC3960" s="97"/>
      <c r="AD3960" s="83"/>
    </row>
    <row r="3961" spans="27:30" ht="15" customHeight="1" x14ac:dyDescent="0.25">
      <c r="AA3961" s="82"/>
      <c r="AB3961" s="60"/>
      <c r="AC3961" s="97"/>
      <c r="AD3961" s="83"/>
    </row>
    <row r="3962" spans="27:30" ht="15" customHeight="1" x14ac:dyDescent="0.25">
      <c r="AA3962" s="82"/>
      <c r="AB3962" s="60"/>
      <c r="AC3962" s="97"/>
      <c r="AD3962" s="83"/>
    </row>
    <row r="3963" spans="27:30" ht="15" customHeight="1" x14ac:dyDescent="0.25">
      <c r="AA3963" s="82"/>
      <c r="AB3963" s="60"/>
      <c r="AC3963" s="97"/>
      <c r="AD3963" s="83"/>
    </row>
    <row r="3964" spans="27:30" ht="15" customHeight="1" x14ac:dyDescent="0.25">
      <c r="AA3964" s="82"/>
      <c r="AB3964" s="60"/>
      <c r="AC3964" s="97"/>
      <c r="AD3964" s="83"/>
    </row>
    <row r="3965" spans="27:30" ht="15" customHeight="1" x14ac:dyDescent="0.25">
      <c r="AA3965" s="82"/>
      <c r="AB3965" s="60"/>
      <c r="AC3965" s="97"/>
      <c r="AD3965" s="83"/>
    </row>
    <row r="3966" spans="27:30" ht="15" customHeight="1" x14ac:dyDescent="0.25">
      <c r="AA3966" s="82"/>
      <c r="AB3966" s="60"/>
      <c r="AC3966" s="97"/>
      <c r="AD3966" s="83"/>
    </row>
    <row r="3967" spans="27:30" ht="15" customHeight="1" x14ac:dyDescent="0.25">
      <c r="AA3967" s="82"/>
      <c r="AB3967" s="60"/>
      <c r="AC3967" s="97"/>
      <c r="AD3967" s="83"/>
    </row>
    <row r="3968" spans="27:30" ht="15" customHeight="1" x14ac:dyDescent="0.25">
      <c r="AA3968" s="82"/>
      <c r="AB3968" s="60"/>
      <c r="AC3968" s="97"/>
      <c r="AD3968" s="83"/>
    </row>
    <row r="3969" spans="27:30" ht="15" customHeight="1" x14ac:dyDescent="0.25">
      <c r="AA3969" s="82"/>
      <c r="AB3969" s="60"/>
      <c r="AC3969" s="97"/>
      <c r="AD3969" s="83"/>
    </row>
    <row r="3970" spans="27:30" ht="15" customHeight="1" x14ac:dyDescent="0.25">
      <c r="AA3970" s="82"/>
      <c r="AB3970" s="60"/>
      <c r="AC3970" s="97"/>
      <c r="AD3970" s="83"/>
    </row>
    <row r="3971" spans="27:30" ht="15" customHeight="1" x14ac:dyDescent="0.25">
      <c r="AA3971" s="82"/>
      <c r="AB3971" s="60"/>
      <c r="AC3971" s="97"/>
      <c r="AD3971" s="83"/>
    </row>
    <row r="3972" spans="27:30" ht="15" customHeight="1" x14ac:dyDescent="0.25">
      <c r="AA3972" s="82"/>
      <c r="AB3972" s="60"/>
      <c r="AC3972" s="97"/>
      <c r="AD3972" s="83"/>
    </row>
    <row r="3973" spans="27:30" ht="15" customHeight="1" x14ac:dyDescent="0.25">
      <c r="AA3973" s="82"/>
      <c r="AB3973" s="60"/>
      <c r="AC3973" s="97"/>
      <c r="AD3973" s="83"/>
    </row>
    <row r="3974" spans="27:30" ht="15" customHeight="1" x14ac:dyDescent="0.25">
      <c r="AA3974" s="82"/>
      <c r="AB3974" s="60"/>
      <c r="AC3974" s="97"/>
      <c r="AD3974" s="83"/>
    </row>
    <row r="3975" spans="27:30" ht="15" customHeight="1" x14ac:dyDescent="0.25">
      <c r="AA3975" s="82"/>
      <c r="AB3975" s="60"/>
      <c r="AC3975" s="97"/>
      <c r="AD3975" s="83"/>
    </row>
    <row r="3976" spans="27:30" ht="15" customHeight="1" x14ac:dyDescent="0.25">
      <c r="AA3976" s="82"/>
      <c r="AB3976" s="60"/>
      <c r="AC3976" s="97"/>
      <c r="AD3976" s="83"/>
    </row>
    <row r="3977" spans="27:30" ht="15" customHeight="1" x14ac:dyDescent="0.25">
      <c r="AA3977" s="82"/>
      <c r="AB3977" s="60"/>
      <c r="AC3977" s="97"/>
      <c r="AD3977" s="83"/>
    </row>
    <row r="3978" spans="27:30" ht="15" customHeight="1" x14ac:dyDescent="0.25">
      <c r="AA3978" s="82"/>
      <c r="AB3978" s="60"/>
      <c r="AC3978" s="97"/>
      <c r="AD3978" s="83"/>
    </row>
    <row r="3979" spans="27:30" ht="15" customHeight="1" x14ac:dyDescent="0.25">
      <c r="AA3979" s="82"/>
      <c r="AB3979" s="60"/>
      <c r="AC3979" s="97"/>
      <c r="AD3979" s="83"/>
    </row>
    <row r="3980" spans="27:30" ht="15" customHeight="1" x14ac:dyDescent="0.25">
      <c r="AA3980" s="82"/>
      <c r="AB3980" s="60"/>
      <c r="AC3980" s="97"/>
      <c r="AD3980" s="83"/>
    </row>
    <row r="3981" spans="27:30" ht="15" customHeight="1" x14ac:dyDescent="0.25">
      <c r="AA3981" s="82"/>
      <c r="AB3981" s="60"/>
      <c r="AC3981" s="97"/>
      <c r="AD3981" s="83"/>
    </row>
    <row r="3982" spans="27:30" ht="15" customHeight="1" x14ac:dyDescent="0.25">
      <c r="AA3982" s="82"/>
      <c r="AB3982" s="60"/>
      <c r="AC3982" s="97"/>
      <c r="AD3982" s="83"/>
    </row>
    <row r="3983" spans="27:30" ht="15" customHeight="1" x14ac:dyDescent="0.25">
      <c r="AA3983" s="82"/>
      <c r="AB3983" s="60"/>
      <c r="AC3983" s="97"/>
      <c r="AD3983" s="83"/>
    </row>
    <row r="3984" spans="27:30" ht="15" customHeight="1" x14ac:dyDescent="0.25">
      <c r="AA3984" s="82"/>
      <c r="AB3984" s="60"/>
      <c r="AC3984" s="97"/>
      <c r="AD3984" s="83"/>
    </row>
    <row r="3985" spans="27:30" ht="15" customHeight="1" x14ac:dyDescent="0.25">
      <c r="AA3985" s="82"/>
      <c r="AB3985" s="60"/>
      <c r="AC3985" s="97"/>
      <c r="AD3985" s="83"/>
    </row>
    <row r="3986" spans="27:30" ht="15" customHeight="1" x14ac:dyDescent="0.25">
      <c r="AA3986" s="82"/>
      <c r="AB3986" s="60"/>
      <c r="AC3986" s="97"/>
      <c r="AD3986" s="83"/>
    </row>
    <row r="3987" spans="27:30" ht="15" customHeight="1" x14ac:dyDescent="0.25">
      <c r="AA3987" s="82"/>
      <c r="AB3987" s="60"/>
      <c r="AC3987" s="97"/>
      <c r="AD3987" s="83"/>
    </row>
    <row r="3988" spans="27:30" ht="15" customHeight="1" x14ac:dyDescent="0.25">
      <c r="AA3988" s="82"/>
      <c r="AB3988" s="60"/>
      <c r="AC3988" s="97"/>
      <c r="AD3988" s="83"/>
    </row>
    <row r="3989" spans="27:30" ht="15" customHeight="1" x14ac:dyDescent="0.25">
      <c r="AA3989" s="82"/>
      <c r="AB3989" s="60"/>
      <c r="AC3989" s="97"/>
      <c r="AD3989" s="83"/>
    </row>
    <row r="3990" spans="27:30" ht="15" customHeight="1" x14ac:dyDescent="0.25">
      <c r="AA3990" s="82"/>
      <c r="AB3990" s="60"/>
      <c r="AC3990" s="97"/>
      <c r="AD3990" s="83"/>
    </row>
    <row r="3991" spans="27:30" ht="15" customHeight="1" x14ac:dyDescent="0.25">
      <c r="AA3991" s="82"/>
      <c r="AB3991" s="60"/>
      <c r="AC3991" s="97"/>
      <c r="AD3991" s="83"/>
    </row>
    <row r="3992" spans="27:30" ht="15" customHeight="1" x14ac:dyDescent="0.25">
      <c r="AA3992" s="82"/>
      <c r="AB3992" s="60"/>
      <c r="AC3992" s="97"/>
      <c r="AD3992" s="83"/>
    </row>
    <row r="3993" spans="27:30" ht="15" customHeight="1" x14ac:dyDescent="0.25">
      <c r="AA3993" s="82"/>
      <c r="AB3993" s="60"/>
      <c r="AC3993" s="97"/>
      <c r="AD3993" s="83"/>
    </row>
    <row r="3994" spans="27:30" ht="15" customHeight="1" x14ac:dyDescent="0.25">
      <c r="AA3994" s="82"/>
      <c r="AB3994" s="60"/>
      <c r="AC3994" s="97"/>
      <c r="AD3994" s="83"/>
    </row>
    <row r="3995" spans="27:30" ht="15" customHeight="1" x14ac:dyDescent="0.25">
      <c r="AA3995" s="82"/>
      <c r="AB3995" s="60"/>
      <c r="AC3995" s="97"/>
      <c r="AD3995" s="83"/>
    </row>
    <row r="3996" spans="27:30" ht="15" customHeight="1" x14ac:dyDescent="0.25">
      <c r="AA3996" s="82"/>
      <c r="AB3996" s="60"/>
      <c r="AC3996" s="97"/>
      <c r="AD3996" s="83"/>
    </row>
    <row r="3997" spans="27:30" ht="15" customHeight="1" x14ac:dyDescent="0.25">
      <c r="AA3997" s="82"/>
      <c r="AB3997" s="60"/>
      <c r="AC3997" s="97"/>
      <c r="AD3997" s="83"/>
    </row>
    <row r="3998" spans="27:30" ht="15" customHeight="1" x14ac:dyDescent="0.25">
      <c r="AA3998" s="82"/>
      <c r="AB3998" s="60"/>
      <c r="AC3998" s="97"/>
      <c r="AD3998" s="83"/>
    </row>
    <row r="3999" spans="27:30" ht="15" customHeight="1" x14ac:dyDescent="0.25">
      <c r="AA3999" s="82"/>
      <c r="AB3999" s="60"/>
      <c r="AC3999" s="97"/>
      <c r="AD3999" s="83"/>
    </row>
    <row r="4000" spans="27:30" ht="15" customHeight="1" x14ac:dyDescent="0.25">
      <c r="AA4000" s="82"/>
      <c r="AB4000" s="60"/>
      <c r="AC4000" s="97"/>
      <c r="AD4000" s="83"/>
    </row>
    <row r="4001" spans="27:30" ht="15" customHeight="1" x14ac:dyDescent="0.25">
      <c r="AA4001" s="82"/>
      <c r="AB4001" s="60"/>
      <c r="AC4001" s="97"/>
      <c r="AD4001" s="83"/>
    </row>
    <row r="4002" spans="27:30" ht="15" customHeight="1" x14ac:dyDescent="0.25">
      <c r="AA4002" s="82"/>
      <c r="AB4002" s="60"/>
      <c r="AC4002" s="97"/>
      <c r="AD4002" s="83"/>
    </row>
    <row r="4003" spans="27:30" ht="15" customHeight="1" x14ac:dyDescent="0.25">
      <c r="AA4003" s="82"/>
      <c r="AB4003" s="60"/>
      <c r="AC4003" s="97"/>
      <c r="AD4003" s="83"/>
    </row>
    <row r="4004" spans="27:30" ht="15" customHeight="1" x14ac:dyDescent="0.25">
      <c r="AA4004" s="82"/>
      <c r="AB4004" s="60"/>
      <c r="AC4004" s="97"/>
      <c r="AD4004" s="83"/>
    </row>
    <row r="4005" spans="27:30" ht="15" customHeight="1" x14ac:dyDescent="0.25">
      <c r="AA4005" s="82"/>
      <c r="AB4005" s="60"/>
      <c r="AC4005" s="97"/>
      <c r="AD4005" s="83"/>
    </row>
    <row r="4006" spans="27:30" ht="15" customHeight="1" x14ac:dyDescent="0.25">
      <c r="AA4006" s="82"/>
      <c r="AB4006" s="60"/>
      <c r="AC4006" s="97"/>
      <c r="AD4006" s="83"/>
    </row>
    <row r="4007" spans="27:30" ht="15" customHeight="1" x14ac:dyDescent="0.25">
      <c r="AA4007" s="82"/>
      <c r="AB4007" s="60"/>
      <c r="AC4007" s="97"/>
      <c r="AD4007" s="83"/>
    </row>
    <row r="4008" spans="27:30" ht="15" customHeight="1" x14ac:dyDescent="0.25">
      <c r="AA4008" s="82"/>
      <c r="AB4008" s="60"/>
      <c r="AC4008" s="97"/>
      <c r="AD4008" s="83"/>
    </row>
    <row r="4009" spans="27:30" ht="15" customHeight="1" x14ac:dyDescent="0.25">
      <c r="AA4009" s="82"/>
      <c r="AB4009" s="60"/>
      <c r="AC4009" s="97"/>
      <c r="AD4009" s="83"/>
    </row>
    <row r="4010" spans="27:30" ht="15" customHeight="1" x14ac:dyDescent="0.25">
      <c r="AA4010" s="82"/>
      <c r="AB4010" s="60"/>
      <c r="AC4010" s="97"/>
      <c r="AD4010" s="83"/>
    </row>
    <row r="4011" spans="27:30" ht="15" customHeight="1" x14ac:dyDescent="0.25">
      <c r="AA4011" s="82"/>
      <c r="AB4011" s="60"/>
      <c r="AC4011" s="97"/>
      <c r="AD4011" s="83"/>
    </row>
    <row r="4012" spans="27:30" ht="15" customHeight="1" x14ac:dyDescent="0.25">
      <c r="AA4012" s="82"/>
      <c r="AB4012" s="60"/>
      <c r="AC4012" s="97"/>
      <c r="AD4012" s="83"/>
    </row>
    <row r="4013" spans="27:30" ht="15" customHeight="1" x14ac:dyDescent="0.25">
      <c r="AA4013" s="82"/>
      <c r="AB4013" s="60"/>
      <c r="AC4013" s="97"/>
      <c r="AD4013" s="83"/>
    </row>
    <row r="4014" spans="27:30" ht="15" customHeight="1" x14ac:dyDescent="0.25">
      <c r="AA4014" s="82"/>
      <c r="AB4014" s="60"/>
      <c r="AC4014" s="97"/>
      <c r="AD4014" s="83"/>
    </row>
    <row r="4015" spans="27:30" ht="15" customHeight="1" x14ac:dyDescent="0.25">
      <c r="AA4015" s="82"/>
      <c r="AB4015" s="60"/>
      <c r="AC4015" s="97"/>
      <c r="AD4015" s="83"/>
    </row>
    <row r="4016" spans="27:30" ht="15" customHeight="1" x14ac:dyDescent="0.25">
      <c r="AA4016" s="82"/>
      <c r="AB4016" s="60"/>
      <c r="AC4016" s="97"/>
      <c r="AD4016" s="83"/>
    </row>
    <row r="4017" spans="27:30" ht="15" customHeight="1" x14ac:dyDescent="0.25">
      <c r="AA4017" s="82"/>
      <c r="AB4017" s="60"/>
      <c r="AC4017" s="97"/>
      <c r="AD4017" s="83"/>
    </row>
    <row r="4018" spans="27:30" ht="15" customHeight="1" x14ac:dyDescent="0.25">
      <c r="AA4018" s="82"/>
      <c r="AB4018" s="60"/>
      <c r="AC4018" s="97"/>
      <c r="AD4018" s="83"/>
    </row>
    <row r="4019" spans="27:30" ht="15" customHeight="1" x14ac:dyDescent="0.25">
      <c r="AA4019" s="82"/>
      <c r="AB4019" s="60"/>
      <c r="AC4019" s="97"/>
      <c r="AD4019" s="83"/>
    </row>
    <row r="4020" spans="27:30" ht="15" customHeight="1" x14ac:dyDescent="0.25">
      <c r="AA4020" s="82"/>
      <c r="AB4020" s="60"/>
      <c r="AC4020" s="97"/>
      <c r="AD4020" s="83"/>
    </row>
    <row r="4021" spans="27:30" ht="15" customHeight="1" x14ac:dyDescent="0.25">
      <c r="AA4021" s="82"/>
      <c r="AB4021" s="60"/>
      <c r="AC4021" s="97"/>
      <c r="AD4021" s="83"/>
    </row>
    <row r="4022" spans="27:30" ht="15" customHeight="1" x14ac:dyDescent="0.25">
      <c r="AA4022" s="82"/>
      <c r="AB4022" s="60"/>
      <c r="AC4022" s="97"/>
      <c r="AD4022" s="83"/>
    </row>
    <row r="4023" spans="27:30" ht="15" customHeight="1" x14ac:dyDescent="0.25">
      <c r="AA4023" s="82"/>
      <c r="AB4023" s="60"/>
      <c r="AC4023" s="97"/>
      <c r="AD4023" s="83"/>
    </row>
    <row r="4024" spans="27:30" ht="15" customHeight="1" x14ac:dyDescent="0.25">
      <c r="AA4024" s="82"/>
      <c r="AB4024" s="60"/>
      <c r="AC4024" s="97"/>
      <c r="AD4024" s="83"/>
    </row>
    <row r="4025" spans="27:30" ht="15" customHeight="1" x14ac:dyDescent="0.25">
      <c r="AA4025" s="82"/>
      <c r="AB4025" s="60"/>
      <c r="AC4025" s="97"/>
      <c r="AD4025" s="83"/>
    </row>
    <row r="4026" spans="27:30" ht="15" customHeight="1" x14ac:dyDescent="0.25">
      <c r="AA4026" s="82"/>
      <c r="AB4026" s="60"/>
      <c r="AC4026" s="97"/>
      <c r="AD4026" s="83"/>
    </row>
    <row r="4027" spans="27:30" ht="15" customHeight="1" x14ac:dyDescent="0.25">
      <c r="AA4027" s="82"/>
      <c r="AB4027" s="60"/>
      <c r="AC4027" s="97"/>
      <c r="AD4027" s="83"/>
    </row>
    <row r="4028" spans="27:30" ht="15" customHeight="1" x14ac:dyDescent="0.25">
      <c r="AA4028" s="82"/>
      <c r="AB4028" s="60"/>
      <c r="AC4028" s="97"/>
      <c r="AD4028" s="83"/>
    </row>
    <row r="4029" spans="27:30" ht="15" customHeight="1" x14ac:dyDescent="0.25">
      <c r="AA4029" s="82"/>
      <c r="AB4029" s="60"/>
      <c r="AC4029" s="97"/>
      <c r="AD4029" s="83"/>
    </row>
    <row r="4030" spans="27:30" ht="15" customHeight="1" x14ac:dyDescent="0.25">
      <c r="AA4030" s="82"/>
      <c r="AB4030" s="60"/>
      <c r="AC4030" s="97"/>
      <c r="AD4030" s="83"/>
    </row>
    <row r="4031" spans="27:30" ht="15" customHeight="1" x14ac:dyDescent="0.25">
      <c r="AA4031" s="82"/>
      <c r="AB4031" s="60"/>
      <c r="AC4031" s="97"/>
      <c r="AD4031" s="83"/>
    </row>
    <row r="4032" spans="27:30" ht="15" customHeight="1" x14ac:dyDescent="0.25">
      <c r="AA4032" s="82"/>
      <c r="AB4032" s="60"/>
      <c r="AC4032" s="97"/>
      <c r="AD4032" s="83"/>
    </row>
    <row r="4033" spans="27:30" ht="15" customHeight="1" x14ac:dyDescent="0.25">
      <c r="AA4033" s="82"/>
      <c r="AB4033" s="60"/>
      <c r="AC4033" s="97"/>
      <c r="AD4033" s="83"/>
    </row>
    <row r="4034" spans="27:30" ht="15" customHeight="1" x14ac:dyDescent="0.25">
      <c r="AA4034" s="82"/>
      <c r="AB4034" s="60"/>
      <c r="AC4034" s="97"/>
      <c r="AD4034" s="83"/>
    </row>
    <row r="4035" spans="27:30" ht="15" customHeight="1" x14ac:dyDescent="0.25">
      <c r="AA4035" s="82"/>
      <c r="AB4035" s="60"/>
      <c r="AC4035" s="97"/>
      <c r="AD4035" s="83"/>
    </row>
    <row r="4036" spans="27:30" ht="15" customHeight="1" x14ac:dyDescent="0.25">
      <c r="AA4036" s="82"/>
      <c r="AB4036" s="60"/>
      <c r="AC4036" s="97"/>
      <c r="AD4036" s="83"/>
    </row>
    <row r="4037" spans="27:30" ht="15" customHeight="1" x14ac:dyDescent="0.25">
      <c r="AA4037" s="82"/>
      <c r="AB4037" s="60"/>
      <c r="AC4037" s="97"/>
      <c r="AD4037" s="83"/>
    </row>
    <row r="4038" spans="27:30" ht="15" customHeight="1" x14ac:dyDescent="0.25">
      <c r="AA4038" s="82"/>
      <c r="AB4038" s="60"/>
      <c r="AC4038" s="97"/>
      <c r="AD4038" s="83"/>
    </row>
    <row r="4039" spans="27:30" ht="15" customHeight="1" x14ac:dyDescent="0.25">
      <c r="AA4039" s="82"/>
      <c r="AB4039" s="60"/>
      <c r="AC4039" s="97"/>
      <c r="AD4039" s="83"/>
    </row>
    <row r="4040" spans="27:30" ht="15" customHeight="1" x14ac:dyDescent="0.25">
      <c r="AA4040" s="82"/>
      <c r="AB4040" s="60"/>
      <c r="AC4040" s="97"/>
      <c r="AD4040" s="83"/>
    </row>
    <row r="4041" spans="27:30" ht="15" customHeight="1" x14ac:dyDescent="0.25">
      <c r="AA4041" s="82"/>
      <c r="AB4041" s="60"/>
      <c r="AC4041" s="97"/>
      <c r="AD4041" s="83"/>
    </row>
    <row r="4042" spans="27:30" ht="15" customHeight="1" x14ac:dyDescent="0.25">
      <c r="AA4042" s="82"/>
      <c r="AB4042" s="60"/>
      <c r="AC4042" s="97"/>
      <c r="AD4042" s="83"/>
    </row>
    <row r="4043" spans="27:30" ht="15" customHeight="1" x14ac:dyDescent="0.25">
      <c r="AA4043" s="82"/>
      <c r="AB4043" s="60"/>
      <c r="AC4043" s="97"/>
      <c r="AD4043" s="83"/>
    </row>
    <row r="4044" spans="27:30" ht="15" customHeight="1" x14ac:dyDescent="0.25">
      <c r="AA4044" s="82"/>
      <c r="AB4044" s="60"/>
      <c r="AC4044" s="97"/>
      <c r="AD4044" s="83"/>
    </row>
    <row r="4045" spans="27:30" ht="15" customHeight="1" x14ac:dyDescent="0.25">
      <c r="AA4045" s="82"/>
      <c r="AB4045" s="60"/>
      <c r="AC4045" s="97"/>
      <c r="AD4045" s="83"/>
    </row>
    <row r="4046" spans="27:30" ht="15" customHeight="1" x14ac:dyDescent="0.25">
      <c r="AA4046" s="82"/>
      <c r="AB4046" s="60"/>
      <c r="AC4046" s="97"/>
      <c r="AD4046" s="83"/>
    </row>
    <row r="4047" spans="27:30" ht="15" customHeight="1" x14ac:dyDescent="0.25">
      <c r="AA4047" s="82"/>
      <c r="AB4047" s="60"/>
      <c r="AC4047" s="97"/>
      <c r="AD4047" s="83"/>
    </row>
    <row r="4048" spans="27:30" ht="15" customHeight="1" x14ac:dyDescent="0.25">
      <c r="AA4048" s="82"/>
      <c r="AB4048" s="60"/>
      <c r="AC4048" s="97"/>
      <c r="AD4048" s="83"/>
    </row>
    <row r="4049" spans="27:30" ht="15" customHeight="1" x14ac:dyDescent="0.25">
      <c r="AA4049" s="82"/>
      <c r="AB4049" s="60"/>
      <c r="AC4049" s="97"/>
      <c r="AD4049" s="83"/>
    </row>
    <row r="4050" spans="27:30" ht="15" customHeight="1" x14ac:dyDescent="0.25">
      <c r="AA4050" s="82"/>
      <c r="AB4050" s="60"/>
      <c r="AC4050" s="97"/>
      <c r="AD4050" s="83"/>
    </row>
    <row r="4051" spans="27:30" ht="15" customHeight="1" x14ac:dyDescent="0.25">
      <c r="AA4051" s="82"/>
      <c r="AB4051" s="60"/>
      <c r="AC4051" s="97"/>
      <c r="AD4051" s="83"/>
    </row>
    <row r="4052" spans="27:30" ht="15" customHeight="1" x14ac:dyDescent="0.25">
      <c r="AA4052" s="82"/>
      <c r="AB4052" s="60"/>
      <c r="AC4052" s="97"/>
      <c r="AD4052" s="83"/>
    </row>
    <row r="4053" spans="27:30" ht="15" customHeight="1" x14ac:dyDescent="0.25">
      <c r="AA4053" s="82"/>
      <c r="AB4053" s="60"/>
      <c r="AC4053" s="97"/>
      <c r="AD4053" s="83"/>
    </row>
    <row r="4054" spans="27:30" ht="15" customHeight="1" x14ac:dyDescent="0.25">
      <c r="AA4054" s="82"/>
      <c r="AB4054" s="60"/>
      <c r="AC4054" s="97"/>
      <c r="AD4054" s="83"/>
    </row>
    <row r="4055" spans="27:30" ht="15" customHeight="1" x14ac:dyDescent="0.25">
      <c r="AA4055" s="82"/>
      <c r="AB4055" s="60"/>
      <c r="AC4055" s="97"/>
      <c r="AD4055" s="83"/>
    </row>
    <row r="4056" spans="27:30" ht="15" customHeight="1" x14ac:dyDescent="0.25">
      <c r="AA4056" s="82"/>
      <c r="AB4056" s="60"/>
      <c r="AC4056" s="97"/>
      <c r="AD4056" s="83"/>
    </row>
    <row r="4057" spans="27:30" ht="15" customHeight="1" x14ac:dyDescent="0.25">
      <c r="AA4057" s="82"/>
      <c r="AB4057" s="60"/>
      <c r="AC4057" s="97"/>
      <c r="AD4057" s="83"/>
    </row>
    <row r="4058" spans="27:30" ht="15" customHeight="1" x14ac:dyDescent="0.25">
      <c r="AA4058" s="82"/>
      <c r="AB4058" s="60"/>
      <c r="AC4058" s="97"/>
      <c r="AD4058" s="83"/>
    </row>
    <row r="4059" spans="27:30" ht="15" customHeight="1" x14ac:dyDescent="0.25">
      <c r="AA4059" s="82"/>
      <c r="AB4059" s="60"/>
      <c r="AC4059" s="97"/>
      <c r="AD4059" s="83"/>
    </row>
    <row r="4060" spans="27:30" ht="15" customHeight="1" x14ac:dyDescent="0.25">
      <c r="AA4060" s="82"/>
      <c r="AB4060" s="60"/>
      <c r="AC4060" s="97"/>
      <c r="AD4060" s="83"/>
    </row>
    <row r="4061" spans="27:30" ht="15" customHeight="1" x14ac:dyDescent="0.25">
      <c r="AA4061" s="82"/>
      <c r="AB4061" s="60"/>
      <c r="AC4061" s="97"/>
      <c r="AD4061" s="83"/>
    </row>
    <row r="4062" spans="27:30" ht="15" customHeight="1" x14ac:dyDescent="0.25">
      <c r="AA4062" s="82"/>
      <c r="AB4062" s="60"/>
      <c r="AC4062" s="97"/>
      <c r="AD4062" s="83"/>
    </row>
    <row r="4063" spans="27:30" ht="15" customHeight="1" x14ac:dyDescent="0.25">
      <c r="AA4063" s="82"/>
      <c r="AB4063" s="60"/>
      <c r="AC4063" s="97"/>
      <c r="AD4063" s="83"/>
    </row>
    <row r="4064" spans="27:30" ht="15" customHeight="1" x14ac:dyDescent="0.25">
      <c r="AA4064" s="82"/>
      <c r="AB4064" s="60"/>
      <c r="AC4064" s="97"/>
      <c r="AD4064" s="83"/>
    </row>
    <row r="4065" spans="27:30" ht="15" customHeight="1" x14ac:dyDescent="0.25">
      <c r="AA4065" s="82"/>
      <c r="AB4065" s="60"/>
      <c r="AC4065" s="97"/>
      <c r="AD4065" s="83"/>
    </row>
    <row r="4066" spans="27:30" ht="15" customHeight="1" x14ac:dyDescent="0.25">
      <c r="AA4066" s="82"/>
      <c r="AB4066" s="60"/>
      <c r="AC4066" s="97"/>
      <c r="AD4066" s="83"/>
    </row>
    <row r="4067" spans="27:30" ht="15" customHeight="1" x14ac:dyDescent="0.25">
      <c r="AA4067" s="82"/>
      <c r="AB4067" s="60"/>
      <c r="AC4067" s="97"/>
      <c r="AD4067" s="83"/>
    </row>
    <row r="4068" spans="27:30" ht="15" customHeight="1" x14ac:dyDescent="0.25">
      <c r="AA4068" s="82"/>
      <c r="AB4068" s="60"/>
      <c r="AC4068" s="97"/>
      <c r="AD4068" s="83"/>
    </row>
    <row r="4069" spans="27:30" ht="15" customHeight="1" x14ac:dyDescent="0.25">
      <c r="AA4069" s="82"/>
      <c r="AB4069" s="60"/>
      <c r="AC4069" s="97"/>
      <c r="AD4069" s="83"/>
    </row>
    <row r="4070" spans="27:30" ht="15" customHeight="1" x14ac:dyDescent="0.25">
      <c r="AA4070" s="82"/>
      <c r="AB4070" s="60"/>
      <c r="AC4070" s="97"/>
      <c r="AD4070" s="83"/>
    </row>
    <row r="4071" spans="27:30" ht="15" customHeight="1" x14ac:dyDescent="0.25">
      <c r="AA4071" s="82"/>
      <c r="AB4071" s="60"/>
      <c r="AC4071" s="97"/>
      <c r="AD4071" s="83"/>
    </row>
    <row r="4072" spans="27:30" ht="15" customHeight="1" x14ac:dyDescent="0.25">
      <c r="AA4072" s="82"/>
      <c r="AB4072" s="60"/>
      <c r="AC4072" s="97"/>
      <c r="AD4072" s="83"/>
    </row>
    <row r="4073" spans="27:30" ht="15" customHeight="1" x14ac:dyDescent="0.25">
      <c r="AA4073" s="82"/>
      <c r="AB4073" s="60"/>
      <c r="AC4073" s="97"/>
      <c r="AD4073" s="83"/>
    </row>
    <row r="4074" spans="27:30" ht="15" customHeight="1" x14ac:dyDescent="0.25">
      <c r="AA4074" s="82"/>
      <c r="AB4074" s="60"/>
      <c r="AC4074" s="97"/>
      <c r="AD4074" s="83"/>
    </row>
    <row r="4075" spans="27:30" ht="15" customHeight="1" x14ac:dyDescent="0.25">
      <c r="AA4075" s="82"/>
      <c r="AB4075" s="60"/>
      <c r="AC4075" s="97"/>
      <c r="AD4075" s="83"/>
    </row>
    <row r="4076" spans="27:30" ht="15" customHeight="1" x14ac:dyDescent="0.25">
      <c r="AA4076" s="82"/>
      <c r="AB4076" s="60"/>
      <c r="AC4076" s="97"/>
      <c r="AD4076" s="83"/>
    </row>
    <row r="4077" spans="27:30" ht="15" customHeight="1" x14ac:dyDescent="0.25">
      <c r="AA4077" s="82"/>
      <c r="AB4077" s="60"/>
      <c r="AC4077" s="97"/>
      <c r="AD4077" s="83"/>
    </row>
    <row r="4078" spans="27:30" ht="15" customHeight="1" x14ac:dyDescent="0.25">
      <c r="AA4078" s="82"/>
      <c r="AB4078" s="60"/>
      <c r="AC4078" s="97"/>
      <c r="AD4078" s="83"/>
    </row>
    <row r="4079" spans="27:30" ht="15" customHeight="1" x14ac:dyDescent="0.25">
      <c r="AA4079" s="82"/>
      <c r="AB4079" s="60"/>
      <c r="AC4079" s="97"/>
      <c r="AD4079" s="83"/>
    </row>
    <row r="4080" spans="27:30" ht="15" customHeight="1" x14ac:dyDescent="0.25">
      <c r="AA4080" s="82"/>
      <c r="AB4080" s="60"/>
      <c r="AC4080" s="97"/>
      <c r="AD4080" s="83"/>
    </row>
    <row r="4081" spans="27:30" ht="15" customHeight="1" x14ac:dyDescent="0.25">
      <c r="AA4081" s="82"/>
      <c r="AB4081" s="60"/>
      <c r="AC4081" s="97"/>
      <c r="AD4081" s="83"/>
    </row>
    <row r="4082" spans="27:30" ht="15" customHeight="1" x14ac:dyDescent="0.25">
      <c r="AA4082" s="82"/>
      <c r="AB4082" s="60"/>
      <c r="AC4082" s="97"/>
      <c r="AD4082" s="83"/>
    </row>
    <row r="4083" spans="27:30" ht="15" customHeight="1" x14ac:dyDescent="0.25">
      <c r="AA4083" s="82"/>
      <c r="AB4083" s="60"/>
      <c r="AC4083" s="97"/>
      <c r="AD4083" s="83"/>
    </row>
    <row r="4084" spans="27:30" ht="15" customHeight="1" x14ac:dyDescent="0.25">
      <c r="AA4084" s="82"/>
      <c r="AB4084" s="60"/>
      <c r="AC4084" s="97"/>
      <c r="AD4084" s="83"/>
    </row>
    <row r="4085" spans="27:30" ht="15" customHeight="1" x14ac:dyDescent="0.25">
      <c r="AA4085" s="82"/>
      <c r="AB4085" s="60"/>
      <c r="AC4085" s="97"/>
      <c r="AD4085" s="83"/>
    </row>
    <row r="4086" spans="27:30" ht="15" customHeight="1" x14ac:dyDescent="0.25">
      <c r="AA4086" s="82"/>
      <c r="AB4086" s="60"/>
      <c r="AC4086" s="97"/>
      <c r="AD4086" s="83"/>
    </row>
    <row r="4087" spans="27:30" ht="15" customHeight="1" x14ac:dyDescent="0.25">
      <c r="AA4087" s="82"/>
      <c r="AB4087" s="60"/>
      <c r="AC4087" s="97"/>
      <c r="AD4087" s="83"/>
    </row>
    <row r="4088" spans="27:30" ht="15" customHeight="1" x14ac:dyDescent="0.25">
      <c r="AA4088" s="82"/>
      <c r="AB4088" s="60"/>
      <c r="AC4088" s="97"/>
      <c r="AD4088" s="83"/>
    </row>
    <row r="4089" spans="27:30" ht="15" customHeight="1" x14ac:dyDescent="0.25">
      <c r="AA4089" s="82"/>
      <c r="AB4089" s="60"/>
      <c r="AC4089" s="97"/>
      <c r="AD4089" s="83"/>
    </row>
    <row r="4090" spans="27:30" ht="15" customHeight="1" x14ac:dyDescent="0.25">
      <c r="AA4090" s="82"/>
      <c r="AB4090" s="60"/>
      <c r="AC4090" s="97"/>
      <c r="AD4090" s="83"/>
    </row>
    <row r="4091" spans="27:30" ht="15" customHeight="1" x14ac:dyDescent="0.25">
      <c r="AA4091" s="82"/>
      <c r="AB4091" s="60"/>
      <c r="AC4091" s="97"/>
      <c r="AD4091" s="83"/>
    </row>
    <row r="4092" spans="27:30" ht="15" customHeight="1" x14ac:dyDescent="0.25">
      <c r="AA4092" s="82"/>
      <c r="AB4092" s="60"/>
      <c r="AC4092" s="97"/>
      <c r="AD4092" s="83"/>
    </row>
    <row r="4093" spans="27:30" ht="15" customHeight="1" x14ac:dyDescent="0.25">
      <c r="AA4093" s="82"/>
      <c r="AB4093" s="60"/>
      <c r="AC4093" s="97"/>
      <c r="AD4093" s="83"/>
    </row>
    <row r="4094" spans="27:30" ht="15" customHeight="1" x14ac:dyDescent="0.25">
      <c r="AA4094" s="82"/>
      <c r="AB4094" s="60"/>
      <c r="AC4094" s="97"/>
      <c r="AD4094" s="83"/>
    </row>
    <row r="4095" spans="27:30" ht="15" customHeight="1" x14ac:dyDescent="0.25">
      <c r="AA4095" s="82"/>
      <c r="AB4095" s="60"/>
      <c r="AC4095" s="97"/>
      <c r="AD4095" s="83"/>
    </row>
    <row r="4096" spans="27:30" ht="15" customHeight="1" x14ac:dyDescent="0.25">
      <c r="AA4096" s="82"/>
      <c r="AB4096" s="60"/>
      <c r="AC4096" s="97"/>
      <c r="AD4096" s="83"/>
    </row>
    <row r="4097" spans="27:30" ht="15" customHeight="1" x14ac:dyDescent="0.25">
      <c r="AA4097" s="82"/>
      <c r="AB4097" s="60"/>
      <c r="AC4097" s="97"/>
      <c r="AD4097" s="83"/>
    </row>
    <row r="4098" spans="27:30" ht="15" customHeight="1" x14ac:dyDescent="0.25">
      <c r="AA4098" s="82"/>
      <c r="AB4098" s="60"/>
      <c r="AC4098" s="97"/>
      <c r="AD4098" s="83"/>
    </row>
    <row r="4099" spans="27:30" ht="15" customHeight="1" x14ac:dyDescent="0.25">
      <c r="AA4099" s="82"/>
      <c r="AB4099" s="60"/>
      <c r="AC4099" s="97"/>
      <c r="AD4099" s="83"/>
    </row>
    <row r="4100" spans="27:30" ht="15" customHeight="1" x14ac:dyDescent="0.25">
      <c r="AA4100" s="82"/>
      <c r="AB4100" s="60"/>
      <c r="AC4100" s="97"/>
      <c r="AD4100" s="83"/>
    </row>
    <row r="4101" spans="27:30" ht="15" customHeight="1" x14ac:dyDescent="0.25">
      <c r="AA4101" s="82"/>
      <c r="AB4101" s="60"/>
      <c r="AC4101" s="97"/>
      <c r="AD4101" s="83"/>
    </row>
    <row r="4102" spans="27:30" ht="15" customHeight="1" x14ac:dyDescent="0.25">
      <c r="AA4102" s="82"/>
      <c r="AB4102" s="60"/>
      <c r="AC4102" s="97"/>
      <c r="AD4102" s="83"/>
    </row>
    <row r="4103" spans="27:30" ht="15" customHeight="1" x14ac:dyDescent="0.25">
      <c r="AA4103" s="82"/>
      <c r="AB4103" s="60"/>
      <c r="AC4103" s="97"/>
      <c r="AD4103" s="83"/>
    </row>
    <row r="4104" spans="27:30" ht="15" customHeight="1" x14ac:dyDescent="0.25">
      <c r="AA4104" s="82"/>
      <c r="AB4104" s="60"/>
      <c r="AC4104" s="97"/>
      <c r="AD4104" s="83"/>
    </row>
    <row r="4105" spans="27:30" ht="15" customHeight="1" x14ac:dyDescent="0.25">
      <c r="AA4105" s="82"/>
      <c r="AB4105" s="60"/>
      <c r="AC4105" s="97"/>
      <c r="AD4105" s="83"/>
    </row>
    <row r="4106" spans="27:30" ht="15" customHeight="1" x14ac:dyDescent="0.25">
      <c r="AA4106" s="82"/>
      <c r="AB4106" s="60"/>
      <c r="AC4106" s="97"/>
      <c r="AD4106" s="83"/>
    </row>
    <row r="4107" spans="27:30" ht="15" customHeight="1" x14ac:dyDescent="0.25">
      <c r="AA4107" s="82"/>
      <c r="AB4107" s="60"/>
      <c r="AC4107" s="97"/>
      <c r="AD4107" s="83"/>
    </row>
    <row r="4108" spans="27:30" ht="15" customHeight="1" x14ac:dyDescent="0.25">
      <c r="AA4108" s="82"/>
      <c r="AB4108" s="60"/>
      <c r="AC4108" s="97"/>
      <c r="AD4108" s="83"/>
    </row>
    <row r="4109" spans="27:30" ht="15" customHeight="1" x14ac:dyDescent="0.25">
      <c r="AA4109" s="82"/>
      <c r="AB4109" s="60"/>
      <c r="AC4109" s="97"/>
      <c r="AD4109" s="83"/>
    </row>
    <row r="4110" spans="27:30" ht="15" customHeight="1" x14ac:dyDescent="0.25">
      <c r="AA4110" s="82"/>
      <c r="AB4110" s="60"/>
      <c r="AC4110" s="97"/>
      <c r="AD4110" s="83"/>
    </row>
    <row r="4111" spans="27:30" ht="15" customHeight="1" x14ac:dyDescent="0.25">
      <c r="AA4111" s="82"/>
      <c r="AB4111" s="60"/>
      <c r="AC4111" s="97"/>
      <c r="AD4111" s="83"/>
    </row>
    <row r="4112" spans="27:30" ht="15" customHeight="1" x14ac:dyDescent="0.25">
      <c r="AA4112" s="82"/>
      <c r="AB4112" s="60"/>
      <c r="AC4112" s="97"/>
      <c r="AD4112" s="83"/>
    </row>
    <row r="4113" spans="27:30" ht="15" customHeight="1" x14ac:dyDescent="0.25">
      <c r="AA4113" s="82"/>
      <c r="AB4113" s="60"/>
      <c r="AC4113" s="97"/>
      <c r="AD4113" s="83"/>
    </row>
    <row r="4114" spans="27:30" ht="15" customHeight="1" x14ac:dyDescent="0.25">
      <c r="AA4114" s="82"/>
      <c r="AB4114" s="60"/>
      <c r="AC4114" s="97"/>
      <c r="AD4114" s="83"/>
    </row>
    <row r="4115" spans="27:30" ht="15" customHeight="1" x14ac:dyDescent="0.25">
      <c r="AA4115" s="82"/>
      <c r="AB4115" s="60"/>
      <c r="AC4115" s="97"/>
      <c r="AD4115" s="83"/>
    </row>
    <row r="4116" spans="27:30" ht="15" customHeight="1" x14ac:dyDescent="0.25">
      <c r="AA4116" s="82"/>
      <c r="AB4116" s="60"/>
      <c r="AC4116" s="97"/>
      <c r="AD4116" s="83"/>
    </row>
    <row r="4117" spans="27:30" ht="15" customHeight="1" x14ac:dyDescent="0.25">
      <c r="AA4117" s="82"/>
      <c r="AB4117" s="60"/>
      <c r="AC4117" s="97"/>
      <c r="AD4117" s="83"/>
    </row>
    <row r="4118" spans="27:30" ht="15" customHeight="1" x14ac:dyDescent="0.25">
      <c r="AA4118" s="82"/>
      <c r="AB4118" s="60"/>
      <c r="AC4118" s="97"/>
      <c r="AD4118" s="83"/>
    </row>
    <row r="4119" spans="27:30" ht="15" customHeight="1" x14ac:dyDescent="0.25">
      <c r="AA4119" s="82"/>
      <c r="AB4119" s="60"/>
      <c r="AC4119" s="97"/>
      <c r="AD4119" s="83"/>
    </row>
    <row r="4120" spans="27:30" ht="15" customHeight="1" x14ac:dyDescent="0.25">
      <c r="AA4120" s="82"/>
      <c r="AB4120" s="60"/>
      <c r="AC4120" s="97"/>
      <c r="AD4120" s="83"/>
    </row>
    <row r="4121" spans="27:30" ht="15" customHeight="1" x14ac:dyDescent="0.25">
      <c r="AA4121" s="82"/>
      <c r="AB4121" s="60"/>
      <c r="AC4121" s="97"/>
      <c r="AD4121" s="83"/>
    </row>
    <row r="4122" spans="27:30" ht="15" customHeight="1" x14ac:dyDescent="0.25">
      <c r="AA4122" s="82"/>
      <c r="AB4122" s="60"/>
      <c r="AC4122" s="97"/>
      <c r="AD4122" s="83"/>
    </row>
    <row r="4123" spans="27:30" ht="15" customHeight="1" x14ac:dyDescent="0.25">
      <c r="AA4123" s="82"/>
      <c r="AB4123" s="60"/>
      <c r="AC4123" s="97"/>
      <c r="AD4123" s="83"/>
    </row>
    <row r="4124" spans="27:30" ht="15" customHeight="1" x14ac:dyDescent="0.25">
      <c r="AA4124" s="82"/>
      <c r="AB4124" s="60"/>
      <c r="AC4124" s="97"/>
      <c r="AD4124" s="83"/>
    </row>
    <row r="4125" spans="27:30" ht="15" customHeight="1" x14ac:dyDescent="0.25">
      <c r="AA4125" s="82"/>
      <c r="AB4125" s="60"/>
      <c r="AC4125" s="97"/>
      <c r="AD4125" s="83"/>
    </row>
    <row r="4126" spans="27:30" ht="15" customHeight="1" x14ac:dyDescent="0.25">
      <c r="AA4126" s="82"/>
      <c r="AB4126" s="60"/>
      <c r="AC4126" s="97"/>
      <c r="AD4126" s="83"/>
    </row>
    <row r="4127" spans="27:30" ht="15" customHeight="1" x14ac:dyDescent="0.25">
      <c r="AA4127" s="82"/>
      <c r="AB4127" s="60"/>
      <c r="AC4127" s="97"/>
      <c r="AD4127" s="83"/>
    </row>
    <row r="4128" spans="27:30" ht="15" customHeight="1" x14ac:dyDescent="0.25">
      <c r="AA4128" s="82"/>
      <c r="AB4128" s="60"/>
      <c r="AC4128" s="97"/>
      <c r="AD4128" s="83"/>
    </row>
    <row r="4129" spans="27:30" ht="15" customHeight="1" x14ac:dyDescent="0.25">
      <c r="AA4129" s="82"/>
      <c r="AB4129" s="60"/>
      <c r="AC4129" s="97"/>
      <c r="AD4129" s="83"/>
    </row>
    <row r="4130" spans="27:30" ht="15" customHeight="1" x14ac:dyDescent="0.25">
      <c r="AA4130" s="82"/>
      <c r="AB4130" s="60"/>
      <c r="AC4130" s="97"/>
      <c r="AD4130" s="83"/>
    </row>
    <row r="4131" spans="27:30" ht="15" customHeight="1" x14ac:dyDescent="0.25">
      <c r="AA4131" s="82"/>
      <c r="AB4131" s="60"/>
      <c r="AC4131" s="97"/>
      <c r="AD4131" s="83"/>
    </row>
    <row r="4132" spans="27:30" ht="15" customHeight="1" x14ac:dyDescent="0.25">
      <c r="AA4132" s="82"/>
      <c r="AB4132" s="60"/>
      <c r="AC4132" s="97"/>
      <c r="AD4132" s="83"/>
    </row>
    <row r="4133" spans="27:30" ht="15" customHeight="1" x14ac:dyDescent="0.25">
      <c r="AA4133" s="82"/>
      <c r="AB4133" s="60"/>
      <c r="AC4133" s="97"/>
      <c r="AD4133" s="83"/>
    </row>
    <row r="4134" spans="27:30" ht="15" customHeight="1" x14ac:dyDescent="0.25">
      <c r="AA4134" s="82"/>
      <c r="AB4134" s="60"/>
      <c r="AC4134" s="97"/>
      <c r="AD4134" s="83"/>
    </row>
    <row r="4135" spans="27:30" ht="15" customHeight="1" x14ac:dyDescent="0.25">
      <c r="AA4135" s="82"/>
      <c r="AB4135" s="60"/>
      <c r="AC4135" s="97"/>
      <c r="AD4135" s="83"/>
    </row>
    <row r="4136" spans="27:30" ht="15" customHeight="1" x14ac:dyDescent="0.25">
      <c r="AA4136" s="82"/>
      <c r="AB4136" s="60"/>
      <c r="AC4136" s="97"/>
      <c r="AD4136" s="83"/>
    </row>
    <row r="4137" spans="27:30" ht="15" customHeight="1" x14ac:dyDescent="0.25">
      <c r="AA4137" s="82"/>
      <c r="AB4137" s="60"/>
      <c r="AC4137" s="97"/>
      <c r="AD4137" s="83"/>
    </row>
    <row r="4138" spans="27:30" ht="15" customHeight="1" x14ac:dyDescent="0.25">
      <c r="AA4138" s="82"/>
      <c r="AB4138" s="60"/>
      <c r="AC4138" s="97"/>
      <c r="AD4138" s="83"/>
    </row>
    <row r="4139" spans="27:30" ht="15" customHeight="1" x14ac:dyDescent="0.25">
      <c r="AA4139" s="82"/>
      <c r="AB4139" s="60"/>
      <c r="AC4139" s="97"/>
      <c r="AD4139" s="83"/>
    </row>
    <row r="4140" spans="27:30" ht="15" customHeight="1" x14ac:dyDescent="0.25">
      <c r="AA4140" s="82"/>
      <c r="AB4140" s="60"/>
      <c r="AC4140" s="97"/>
      <c r="AD4140" s="83"/>
    </row>
    <row r="4141" spans="27:30" ht="15" customHeight="1" x14ac:dyDescent="0.25">
      <c r="AA4141" s="82"/>
      <c r="AB4141" s="60"/>
      <c r="AC4141" s="97"/>
      <c r="AD4141" s="83"/>
    </row>
    <row r="4142" spans="27:30" ht="15" customHeight="1" x14ac:dyDescent="0.25">
      <c r="AA4142" s="82"/>
      <c r="AB4142" s="60"/>
      <c r="AC4142" s="97"/>
      <c r="AD4142" s="83"/>
    </row>
    <row r="4143" spans="27:30" ht="15" customHeight="1" x14ac:dyDescent="0.25">
      <c r="AA4143" s="82"/>
      <c r="AB4143" s="60"/>
      <c r="AC4143" s="97"/>
      <c r="AD4143" s="83"/>
    </row>
    <row r="4144" spans="27:30" ht="15" customHeight="1" x14ac:dyDescent="0.25">
      <c r="AA4144" s="82"/>
      <c r="AB4144" s="60"/>
      <c r="AC4144" s="97"/>
      <c r="AD4144" s="83"/>
    </row>
    <row r="4145" spans="27:30" ht="15" customHeight="1" x14ac:dyDescent="0.25">
      <c r="AA4145" s="82"/>
      <c r="AB4145" s="60"/>
      <c r="AC4145" s="97"/>
      <c r="AD4145" s="83"/>
    </row>
    <row r="4146" spans="27:30" ht="15" customHeight="1" x14ac:dyDescent="0.25">
      <c r="AA4146" s="82"/>
      <c r="AB4146" s="60"/>
      <c r="AC4146" s="97"/>
      <c r="AD4146" s="83"/>
    </row>
    <row r="4147" spans="27:30" ht="15" customHeight="1" x14ac:dyDescent="0.25">
      <c r="AA4147" s="82"/>
      <c r="AB4147" s="60"/>
      <c r="AC4147" s="97"/>
      <c r="AD4147" s="83"/>
    </row>
    <row r="4148" spans="27:30" ht="15" customHeight="1" x14ac:dyDescent="0.25">
      <c r="AA4148" s="82"/>
      <c r="AB4148" s="60"/>
      <c r="AC4148" s="97"/>
      <c r="AD4148" s="83"/>
    </row>
    <row r="4149" spans="27:30" ht="15" customHeight="1" x14ac:dyDescent="0.25">
      <c r="AA4149" s="82"/>
      <c r="AB4149" s="60"/>
      <c r="AC4149" s="97"/>
      <c r="AD4149" s="83"/>
    </row>
    <row r="4150" spans="27:30" ht="15" customHeight="1" x14ac:dyDescent="0.25">
      <c r="AA4150" s="82"/>
      <c r="AB4150" s="60"/>
      <c r="AC4150" s="97"/>
      <c r="AD4150" s="83"/>
    </row>
    <row r="4151" spans="27:30" ht="15" customHeight="1" x14ac:dyDescent="0.25">
      <c r="AA4151" s="82"/>
      <c r="AB4151" s="60"/>
      <c r="AC4151" s="97"/>
      <c r="AD4151" s="83"/>
    </row>
    <row r="4152" spans="27:30" ht="15" customHeight="1" x14ac:dyDescent="0.25">
      <c r="AA4152" s="82"/>
      <c r="AB4152" s="60"/>
      <c r="AC4152" s="97"/>
      <c r="AD4152" s="83"/>
    </row>
    <row r="4153" spans="27:30" ht="15" customHeight="1" x14ac:dyDescent="0.25">
      <c r="AA4153" s="82"/>
      <c r="AB4153" s="60"/>
      <c r="AC4153" s="97"/>
      <c r="AD4153" s="83"/>
    </row>
    <row r="4154" spans="27:30" ht="15" customHeight="1" x14ac:dyDescent="0.25">
      <c r="AA4154" s="82"/>
      <c r="AB4154" s="60"/>
      <c r="AC4154" s="97"/>
      <c r="AD4154" s="83"/>
    </row>
    <row r="4155" spans="27:30" ht="15" customHeight="1" x14ac:dyDescent="0.25">
      <c r="AA4155" s="82"/>
      <c r="AB4155" s="60"/>
      <c r="AC4155" s="97"/>
      <c r="AD4155" s="83"/>
    </row>
    <row r="4156" spans="27:30" ht="15" customHeight="1" x14ac:dyDescent="0.25">
      <c r="AA4156" s="82"/>
      <c r="AB4156" s="60"/>
      <c r="AC4156" s="97"/>
      <c r="AD4156" s="83"/>
    </row>
    <row r="4157" spans="27:30" ht="15" customHeight="1" x14ac:dyDescent="0.25">
      <c r="AA4157" s="82"/>
      <c r="AB4157" s="60"/>
      <c r="AC4157" s="97"/>
      <c r="AD4157" s="83"/>
    </row>
    <row r="4158" spans="27:30" ht="15" customHeight="1" x14ac:dyDescent="0.25">
      <c r="AA4158" s="82"/>
      <c r="AB4158" s="60"/>
      <c r="AC4158" s="97"/>
      <c r="AD4158" s="83"/>
    </row>
    <row r="4159" spans="27:30" ht="15" customHeight="1" x14ac:dyDescent="0.25">
      <c r="AA4159" s="82"/>
      <c r="AB4159" s="60"/>
      <c r="AC4159" s="97"/>
      <c r="AD4159" s="83"/>
    </row>
    <row r="4160" spans="27:30" ht="15" customHeight="1" x14ac:dyDescent="0.25">
      <c r="AA4160" s="82"/>
      <c r="AB4160" s="60"/>
      <c r="AC4160" s="97"/>
      <c r="AD4160" s="83"/>
    </row>
    <row r="4161" spans="27:30" ht="15" customHeight="1" x14ac:dyDescent="0.25">
      <c r="AA4161" s="82"/>
      <c r="AB4161" s="60"/>
      <c r="AC4161" s="97"/>
      <c r="AD4161" s="83"/>
    </row>
    <row r="4162" spans="27:30" ht="15" customHeight="1" x14ac:dyDescent="0.25">
      <c r="AA4162" s="82"/>
      <c r="AB4162" s="60"/>
      <c r="AC4162" s="97"/>
      <c r="AD4162" s="83"/>
    </row>
    <row r="4163" spans="27:30" ht="15" customHeight="1" x14ac:dyDescent="0.25">
      <c r="AA4163" s="82"/>
      <c r="AB4163" s="60"/>
      <c r="AC4163" s="97"/>
      <c r="AD4163" s="83"/>
    </row>
    <row r="4164" spans="27:30" ht="15" customHeight="1" x14ac:dyDescent="0.25">
      <c r="AA4164" s="82"/>
      <c r="AB4164" s="60"/>
      <c r="AC4164" s="97"/>
      <c r="AD4164" s="83"/>
    </row>
    <row r="4165" spans="27:30" ht="15" customHeight="1" x14ac:dyDescent="0.25">
      <c r="AA4165" s="82"/>
      <c r="AB4165" s="60"/>
      <c r="AC4165" s="97"/>
      <c r="AD4165" s="83"/>
    </row>
    <row r="4166" spans="27:30" ht="15" customHeight="1" x14ac:dyDescent="0.25">
      <c r="AA4166" s="82"/>
      <c r="AB4166" s="60"/>
      <c r="AC4166" s="97"/>
      <c r="AD4166" s="83"/>
    </row>
    <row r="4167" spans="27:30" ht="15" customHeight="1" x14ac:dyDescent="0.25">
      <c r="AA4167" s="82"/>
      <c r="AB4167" s="60"/>
      <c r="AC4167" s="97"/>
      <c r="AD4167" s="83"/>
    </row>
    <row r="4168" spans="27:30" ht="15" customHeight="1" x14ac:dyDescent="0.25">
      <c r="AA4168" s="82"/>
      <c r="AB4168" s="60"/>
      <c r="AC4168" s="97"/>
      <c r="AD4168" s="83"/>
    </row>
    <row r="4169" spans="27:30" ht="15" customHeight="1" x14ac:dyDescent="0.25">
      <c r="AA4169" s="82"/>
      <c r="AB4169" s="60"/>
      <c r="AC4169" s="97"/>
      <c r="AD4169" s="83"/>
    </row>
    <row r="4170" spans="27:30" ht="15" customHeight="1" x14ac:dyDescent="0.25">
      <c r="AA4170" s="82"/>
      <c r="AB4170" s="60"/>
      <c r="AC4170" s="97"/>
      <c r="AD4170" s="83"/>
    </row>
    <row r="4171" spans="27:30" ht="15" customHeight="1" x14ac:dyDescent="0.25">
      <c r="AA4171" s="82"/>
      <c r="AB4171" s="60"/>
      <c r="AC4171" s="97"/>
      <c r="AD4171" s="83"/>
    </row>
    <row r="4172" spans="27:30" ht="15" customHeight="1" x14ac:dyDescent="0.25">
      <c r="AA4172" s="82"/>
      <c r="AB4172" s="60"/>
      <c r="AC4172" s="97"/>
      <c r="AD4172" s="83"/>
    </row>
    <row r="4173" spans="27:30" ht="15" customHeight="1" x14ac:dyDescent="0.25">
      <c r="AA4173" s="82"/>
      <c r="AB4173" s="60"/>
      <c r="AC4173" s="97"/>
      <c r="AD4173" s="83"/>
    </row>
    <row r="4174" spans="27:30" ht="15" customHeight="1" x14ac:dyDescent="0.25">
      <c r="AA4174" s="82"/>
      <c r="AB4174" s="60"/>
      <c r="AC4174" s="97"/>
      <c r="AD4174" s="83"/>
    </row>
    <row r="4175" spans="27:30" ht="15" customHeight="1" x14ac:dyDescent="0.25">
      <c r="AA4175" s="82"/>
      <c r="AB4175" s="60"/>
      <c r="AC4175" s="97"/>
      <c r="AD4175" s="83"/>
    </row>
    <row r="4176" spans="27:30" ht="15" customHeight="1" x14ac:dyDescent="0.25">
      <c r="AA4176" s="82"/>
      <c r="AB4176" s="60"/>
      <c r="AC4176" s="97"/>
      <c r="AD4176" s="83"/>
    </row>
    <row r="4177" spans="27:30" ht="15" customHeight="1" x14ac:dyDescent="0.25">
      <c r="AA4177" s="82"/>
      <c r="AB4177" s="60"/>
      <c r="AC4177" s="97"/>
      <c r="AD4177" s="83"/>
    </row>
    <row r="4178" spans="27:30" ht="15" customHeight="1" x14ac:dyDescent="0.25">
      <c r="AA4178" s="82"/>
      <c r="AB4178" s="60"/>
      <c r="AC4178" s="97"/>
      <c r="AD4178" s="83"/>
    </row>
    <row r="4179" spans="27:30" ht="15" customHeight="1" x14ac:dyDescent="0.25">
      <c r="AA4179" s="82"/>
      <c r="AB4179" s="60"/>
      <c r="AC4179" s="97"/>
      <c r="AD4179" s="83"/>
    </row>
    <row r="4180" spans="27:30" ht="15" customHeight="1" x14ac:dyDescent="0.25">
      <c r="AA4180" s="82"/>
      <c r="AB4180" s="60"/>
      <c r="AC4180" s="97"/>
      <c r="AD4180" s="83"/>
    </row>
    <row r="4181" spans="27:30" ht="15" customHeight="1" x14ac:dyDescent="0.25">
      <c r="AA4181" s="82"/>
      <c r="AB4181" s="60"/>
      <c r="AC4181" s="97"/>
      <c r="AD4181" s="83"/>
    </row>
    <row r="4182" spans="27:30" ht="15" customHeight="1" x14ac:dyDescent="0.25">
      <c r="AA4182" s="82"/>
      <c r="AB4182" s="60"/>
      <c r="AC4182" s="97"/>
      <c r="AD4182" s="83"/>
    </row>
    <row r="4183" spans="27:30" ht="15" customHeight="1" x14ac:dyDescent="0.25">
      <c r="AA4183" s="82"/>
      <c r="AB4183" s="60"/>
      <c r="AC4183" s="97"/>
      <c r="AD4183" s="83"/>
    </row>
    <row r="4184" spans="27:30" ht="15" customHeight="1" x14ac:dyDescent="0.25">
      <c r="AA4184" s="82"/>
      <c r="AB4184" s="60"/>
      <c r="AC4184" s="97"/>
      <c r="AD4184" s="83"/>
    </row>
    <row r="4185" spans="27:30" ht="15" customHeight="1" x14ac:dyDescent="0.25">
      <c r="AA4185" s="82"/>
      <c r="AB4185" s="60"/>
      <c r="AC4185" s="97"/>
      <c r="AD4185" s="83"/>
    </row>
    <row r="4186" spans="27:30" ht="15" customHeight="1" x14ac:dyDescent="0.25">
      <c r="AA4186" s="82"/>
      <c r="AB4186" s="60"/>
      <c r="AC4186" s="97"/>
      <c r="AD4186" s="83"/>
    </row>
    <row r="4187" spans="27:30" ht="15" customHeight="1" x14ac:dyDescent="0.25">
      <c r="AA4187" s="82"/>
      <c r="AB4187" s="60"/>
      <c r="AC4187" s="97"/>
      <c r="AD4187" s="83"/>
    </row>
    <row r="4188" spans="27:30" ht="15" customHeight="1" x14ac:dyDescent="0.25">
      <c r="AA4188" s="82"/>
      <c r="AB4188" s="60"/>
      <c r="AC4188" s="97"/>
      <c r="AD4188" s="83"/>
    </row>
    <row r="4189" spans="27:30" ht="15" customHeight="1" x14ac:dyDescent="0.25">
      <c r="AA4189" s="82"/>
      <c r="AB4189" s="60"/>
      <c r="AC4189" s="97"/>
      <c r="AD4189" s="83"/>
    </row>
    <row r="4190" spans="27:30" ht="15" customHeight="1" x14ac:dyDescent="0.25">
      <c r="AA4190" s="82"/>
      <c r="AB4190" s="60"/>
      <c r="AC4190" s="97"/>
      <c r="AD4190" s="83"/>
    </row>
    <row r="4191" spans="27:30" ht="15" customHeight="1" x14ac:dyDescent="0.25">
      <c r="AA4191" s="82"/>
      <c r="AB4191" s="60"/>
      <c r="AC4191" s="97"/>
      <c r="AD4191" s="83"/>
    </row>
    <row r="4192" spans="27:30" ht="15" customHeight="1" x14ac:dyDescent="0.25">
      <c r="AA4192" s="82"/>
      <c r="AB4192" s="60"/>
      <c r="AC4192" s="97"/>
      <c r="AD4192" s="83"/>
    </row>
    <row r="4193" spans="27:30" ht="15" customHeight="1" x14ac:dyDescent="0.25">
      <c r="AA4193" s="82"/>
      <c r="AB4193" s="60"/>
      <c r="AC4193" s="97"/>
      <c r="AD4193" s="83"/>
    </row>
    <row r="4194" spans="27:30" ht="15" customHeight="1" x14ac:dyDescent="0.25">
      <c r="AA4194" s="82"/>
      <c r="AB4194" s="60"/>
      <c r="AC4194" s="97"/>
      <c r="AD4194" s="83"/>
    </row>
    <row r="4195" spans="27:30" ht="15" customHeight="1" x14ac:dyDescent="0.25">
      <c r="AA4195" s="82"/>
      <c r="AB4195" s="60"/>
      <c r="AC4195" s="97"/>
      <c r="AD4195" s="83"/>
    </row>
    <row r="4196" spans="27:30" ht="15" customHeight="1" x14ac:dyDescent="0.25">
      <c r="AA4196" s="82"/>
      <c r="AB4196" s="60"/>
      <c r="AC4196" s="97"/>
      <c r="AD4196" s="83"/>
    </row>
    <row r="4197" spans="27:30" ht="15" customHeight="1" x14ac:dyDescent="0.25">
      <c r="AA4197" s="82"/>
      <c r="AB4197" s="60"/>
      <c r="AC4197" s="97"/>
      <c r="AD4197" s="83"/>
    </row>
    <row r="4198" spans="27:30" ht="15" customHeight="1" x14ac:dyDescent="0.25">
      <c r="AA4198" s="82"/>
      <c r="AB4198" s="60"/>
      <c r="AC4198" s="97"/>
      <c r="AD4198" s="83"/>
    </row>
    <row r="4199" spans="27:30" ht="15" customHeight="1" x14ac:dyDescent="0.25">
      <c r="AA4199" s="82"/>
      <c r="AB4199" s="60"/>
      <c r="AC4199" s="97"/>
      <c r="AD4199" s="83"/>
    </row>
    <row r="4200" spans="27:30" ht="15" customHeight="1" x14ac:dyDescent="0.25">
      <c r="AA4200" s="82"/>
      <c r="AB4200" s="60"/>
      <c r="AC4200" s="97"/>
      <c r="AD4200" s="83"/>
    </row>
    <row r="4201" spans="27:30" ht="15" customHeight="1" x14ac:dyDescent="0.25">
      <c r="AA4201" s="82"/>
      <c r="AB4201" s="60"/>
      <c r="AC4201" s="97"/>
      <c r="AD4201" s="83"/>
    </row>
    <row r="4202" spans="27:30" ht="15" customHeight="1" x14ac:dyDescent="0.25">
      <c r="AA4202" s="82"/>
      <c r="AB4202" s="60"/>
      <c r="AC4202" s="97"/>
      <c r="AD4202" s="83"/>
    </row>
    <row r="4203" spans="27:30" ht="15" customHeight="1" x14ac:dyDescent="0.25">
      <c r="AA4203" s="82"/>
      <c r="AB4203" s="60"/>
      <c r="AC4203" s="97"/>
      <c r="AD4203" s="83"/>
    </row>
    <row r="4204" spans="27:30" ht="15" customHeight="1" x14ac:dyDescent="0.25">
      <c r="AA4204" s="82"/>
      <c r="AB4204" s="60"/>
      <c r="AC4204" s="97"/>
      <c r="AD4204" s="83"/>
    </row>
    <row r="4205" spans="27:30" ht="15" customHeight="1" x14ac:dyDescent="0.25">
      <c r="AA4205" s="82"/>
      <c r="AB4205" s="60"/>
      <c r="AC4205" s="97"/>
      <c r="AD4205" s="83"/>
    </row>
    <row r="4206" spans="27:30" ht="15" customHeight="1" x14ac:dyDescent="0.25">
      <c r="AA4206" s="82"/>
      <c r="AB4206" s="60"/>
      <c r="AC4206" s="97"/>
      <c r="AD4206" s="83"/>
    </row>
    <row r="4207" spans="27:30" ht="15" customHeight="1" x14ac:dyDescent="0.25">
      <c r="AA4207" s="82"/>
      <c r="AB4207" s="60"/>
      <c r="AC4207" s="97"/>
      <c r="AD4207" s="83"/>
    </row>
    <row r="4208" spans="27:30" ht="15" customHeight="1" x14ac:dyDescent="0.25">
      <c r="AA4208" s="82"/>
      <c r="AB4208" s="60"/>
      <c r="AC4208" s="97"/>
      <c r="AD4208" s="83"/>
    </row>
    <row r="4209" spans="27:30" ht="15" customHeight="1" x14ac:dyDescent="0.25">
      <c r="AA4209" s="82"/>
      <c r="AB4209" s="60"/>
      <c r="AC4209" s="97"/>
      <c r="AD4209" s="83"/>
    </row>
    <row r="4210" spans="27:30" ht="15" customHeight="1" x14ac:dyDescent="0.25">
      <c r="AA4210" s="82"/>
      <c r="AB4210" s="60"/>
      <c r="AC4210" s="97"/>
      <c r="AD4210" s="83"/>
    </row>
    <row r="4211" spans="27:30" ht="15" customHeight="1" x14ac:dyDescent="0.25">
      <c r="AA4211" s="82"/>
      <c r="AB4211" s="60"/>
      <c r="AC4211" s="97"/>
      <c r="AD4211" s="83"/>
    </row>
    <row r="4212" spans="27:30" ht="15" customHeight="1" x14ac:dyDescent="0.25">
      <c r="AA4212" s="82"/>
      <c r="AB4212" s="60"/>
      <c r="AC4212" s="97"/>
      <c r="AD4212" s="83"/>
    </row>
    <row r="4213" spans="27:30" ht="15" customHeight="1" x14ac:dyDescent="0.25">
      <c r="AA4213" s="82"/>
      <c r="AB4213" s="60"/>
      <c r="AC4213" s="97"/>
      <c r="AD4213" s="83"/>
    </row>
    <row r="4214" spans="27:30" ht="15" customHeight="1" x14ac:dyDescent="0.25">
      <c r="AA4214" s="82"/>
      <c r="AB4214" s="60"/>
      <c r="AC4214" s="97"/>
      <c r="AD4214" s="83"/>
    </row>
    <row r="4215" spans="27:30" ht="15" customHeight="1" x14ac:dyDescent="0.25">
      <c r="AA4215" s="82"/>
      <c r="AB4215" s="60"/>
      <c r="AC4215" s="97"/>
      <c r="AD4215" s="83"/>
    </row>
    <row r="4216" spans="27:30" ht="15" customHeight="1" x14ac:dyDescent="0.25">
      <c r="AA4216" s="82"/>
      <c r="AB4216" s="60"/>
      <c r="AC4216" s="97"/>
      <c r="AD4216" s="83"/>
    </row>
    <row r="4217" spans="27:30" ht="15" customHeight="1" x14ac:dyDescent="0.25">
      <c r="AA4217" s="82"/>
      <c r="AB4217" s="60"/>
      <c r="AC4217" s="97"/>
      <c r="AD4217" s="83"/>
    </row>
    <row r="4218" spans="27:30" ht="15" customHeight="1" x14ac:dyDescent="0.25">
      <c r="AA4218" s="82"/>
      <c r="AB4218" s="60"/>
      <c r="AC4218" s="97"/>
      <c r="AD4218" s="83"/>
    </row>
    <row r="4219" spans="27:30" ht="15" customHeight="1" x14ac:dyDescent="0.25">
      <c r="AA4219" s="82"/>
      <c r="AB4219" s="60"/>
      <c r="AC4219" s="97"/>
      <c r="AD4219" s="83"/>
    </row>
    <row r="4220" spans="27:30" ht="15" customHeight="1" x14ac:dyDescent="0.25">
      <c r="AA4220" s="82"/>
      <c r="AB4220" s="60"/>
      <c r="AC4220" s="97"/>
      <c r="AD4220" s="83"/>
    </row>
    <row r="4221" spans="27:30" ht="15" customHeight="1" x14ac:dyDescent="0.25">
      <c r="AA4221" s="82"/>
      <c r="AB4221" s="60"/>
      <c r="AC4221" s="97"/>
      <c r="AD4221" s="83"/>
    </row>
    <row r="4222" spans="27:30" ht="15" customHeight="1" x14ac:dyDescent="0.25">
      <c r="AA4222" s="82"/>
      <c r="AB4222" s="60"/>
      <c r="AC4222" s="97"/>
      <c r="AD4222" s="83"/>
    </row>
    <row r="4223" spans="27:30" ht="15" customHeight="1" x14ac:dyDescent="0.25">
      <c r="AA4223" s="82"/>
      <c r="AB4223" s="60"/>
      <c r="AC4223" s="97"/>
      <c r="AD4223" s="83"/>
    </row>
    <row r="4224" spans="27:30" ht="15" customHeight="1" x14ac:dyDescent="0.25">
      <c r="AA4224" s="82"/>
      <c r="AB4224" s="60"/>
      <c r="AC4224" s="97"/>
      <c r="AD4224" s="83"/>
    </row>
    <row r="4225" spans="27:30" ht="15" customHeight="1" x14ac:dyDescent="0.25">
      <c r="AA4225" s="82"/>
      <c r="AB4225" s="60"/>
      <c r="AC4225" s="97"/>
      <c r="AD4225" s="83"/>
    </row>
    <row r="4226" spans="27:30" ht="15" customHeight="1" x14ac:dyDescent="0.25">
      <c r="AA4226" s="82"/>
      <c r="AB4226" s="60"/>
      <c r="AC4226" s="97"/>
      <c r="AD4226" s="83"/>
    </row>
    <row r="4227" spans="27:30" ht="15" customHeight="1" x14ac:dyDescent="0.25">
      <c r="AA4227" s="82"/>
      <c r="AB4227" s="60"/>
      <c r="AC4227" s="97"/>
      <c r="AD4227" s="83"/>
    </row>
    <row r="4228" spans="27:30" ht="15" customHeight="1" x14ac:dyDescent="0.25">
      <c r="AA4228" s="82"/>
      <c r="AB4228" s="60"/>
      <c r="AC4228" s="97"/>
      <c r="AD4228" s="83"/>
    </row>
    <row r="4229" spans="27:30" ht="15" customHeight="1" x14ac:dyDescent="0.25">
      <c r="AA4229" s="82"/>
      <c r="AB4229" s="60"/>
      <c r="AC4229" s="97"/>
      <c r="AD4229" s="83"/>
    </row>
    <row r="4230" spans="27:30" ht="15" customHeight="1" x14ac:dyDescent="0.25">
      <c r="AA4230" s="82"/>
      <c r="AB4230" s="60"/>
      <c r="AC4230" s="97"/>
      <c r="AD4230" s="83"/>
    </row>
    <row r="4231" spans="27:30" ht="15" customHeight="1" x14ac:dyDescent="0.25">
      <c r="AA4231" s="82"/>
      <c r="AB4231" s="60"/>
      <c r="AC4231" s="97"/>
      <c r="AD4231" s="83"/>
    </row>
    <row r="4232" spans="27:30" ht="15" customHeight="1" x14ac:dyDescent="0.25">
      <c r="AA4232" s="82"/>
      <c r="AB4232" s="60"/>
      <c r="AC4232" s="97"/>
      <c r="AD4232" s="83"/>
    </row>
    <row r="4233" spans="27:30" ht="15" customHeight="1" x14ac:dyDescent="0.25">
      <c r="AA4233" s="82"/>
      <c r="AB4233" s="60"/>
      <c r="AC4233" s="97"/>
      <c r="AD4233" s="83"/>
    </row>
    <row r="4234" spans="27:30" ht="15" customHeight="1" x14ac:dyDescent="0.25">
      <c r="AA4234" s="82"/>
      <c r="AB4234" s="60"/>
      <c r="AC4234" s="97"/>
      <c r="AD4234" s="83"/>
    </row>
    <row r="4235" spans="27:30" ht="15" customHeight="1" x14ac:dyDescent="0.25">
      <c r="AA4235" s="82"/>
      <c r="AB4235" s="60"/>
      <c r="AC4235" s="97"/>
      <c r="AD4235" s="83"/>
    </row>
    <row r="4236" spans="27:30" ht="15" customHeight="1" x14ac:dyDescent="0.25">
      <c r="AA4236" s="82"/>
      <c r="AB4236" s="60"/>
      <c r="AC4236" s="97"/>
      <c r="AD4236" s="83"/>
    </row>
    <row r="4237" spans="27:30" ht="15" customHeight="1" x14ac:dyDescent="0.25">
      <c r="AA4237" s="82"/>
      <c r="AB4237" s="60"/>
      <c r="AC4237" s="97"/>
      <c r="AD4237" s="83"/>
    </row>
    <row r="4238" spans="27:30" ht="15" customHeight="1" x14ac:dyDescent="0.25">
      <c r="AA4238" s="82"/>
      <c r="AB4238" s="60"/>
      <c r="AC4238" s="97"/>
      <c r="AD4238" s="83"/>
    </row>
    <row r="4239" spans="27:30" ht="15" customHeight="1" x14ac:dyDescent="0.25">
      <c r="AA4239" s="82"/>
      <c r="AB4239" s="60"/>
      <c r="AC4239" s="97"/>
      <c r="AD4239" s="83"/>
    </row>
    <row r="4240" spans="27:30" ht="15" customHeight="1" x14ac:dyDescent="0.25">
      <c r="AA4240" s="82"/>
      <c r="AB4240" s="60"/>
      <c r="AC4240" s="97"/>
      <c r="AD4240" s="83"/>
    </row>
    <row r="4241" spans="27:30" ht="15" customHeight="1" x14ac:dyDescent="0.25">
      <c r="AA4241" s="82"/>
      <c r="AB4241" s="60"/>
      <c r="AC4241" s="97"/>
      <c r="AD4241" s="83"/>
    </row>
    <row r="4242" spans="27:30" ht="15" customHeight="1" x14ac:dyDescent="0.25">
      <c r="AA4242" s="82"/>
      <c r="AB4242" s="60"/>
      <c r="AC4242" s="97"/>
      <c r="AD4242" s="83"/>
    </row>
    <row r="4243" spans="27:30" ht="15" customHeight="1" x14ac:dyDescent="0.25">
      <c r="AA4243" s="82"/>
      <c r="AB4243" s="60"/>
      <c r="AC4243" s="97"/>
      <c r="AD4243" s="83"/>
    </row>
    <row r="4244" spans="27:30" ht="15" customHeight="1" x14ac:dyDescent="0.25">
      <c r="AA4244" s="82"/>
      <c r="AB4244" s="60"/>
      <c r="AC4244" s="97"/>
      <c r="AD4244" s="83"/>
    </row>
    <row r="4245" spans="27:30" ht="15" customHeight="1" x14ac:dyDescent="0.25">
      <c r="AA4245" s="82"/>
      <c r="AB4245" s="60"/>
      <c r="AC4245" s="97"/>
      <c r="AD4245" s="83"/>
    </row>
    <row r="4246" spans="27:30" ht="15" customHeight="1" x14ac:dyDescent="0.25">
      <c r="AA4246" s="82"/>
      <c r="AB4246" s="60"/>
      <c r="AC4246" s="97"/>
      <c r="AD4246" s="83"/>
    </row>
    <row r="4247" spans="27:30" ht="15" customHeight="1" x14ac:dyDescent="0.25">
      <c r="AA4247" s="82"/>
      <c r="AB4247" s="60"/>
      <c r="AC4247" s="97"/>
      <c r="AD4247" s="83"/>
    </row>
    <row r="4248" spans="27:30" ht="15" customHeight="1" x14ac:dyDescent="0.25">
      <c r="AA4248" s="82"/>
      <c r="AB4248" s="60"/>
      <c r="AC4248" s="97"/>
      <c r="AD4248" s="83"/>
    </row>
    <row r="4249" spans="27:30" ht="15" customHeight="1" x14ac:dyDescent="0.25">
      <c r="AA4249" s="82"/>
      <c r="AB4249" s="60"/>
      <c r="AC4249" s="97"/>
      <c r="AD4249" s="83"/>
    </row>
    <row r="4250" spans="27:30" ht="15" customHeight="1" x14ac:dyDescent="0.25">
      <c r="AA4250" s="82"/>
      <c r="AB4250" s="60"/>
      <c r="AC4250" s="97"/>
      <c r="AD4250" s="83"/>
    </row>
    <row r="4251" spans="27:30" ht="15" customHeight="1" x14ac:dyDescent="0.25">
      <c r="AA4251" s="82"/>
      <c r="AB4251" s="60"/>
      <c r="AC4251" s="97"/>
      <c r="AD4251" s="83"/>
    </row>
    <row r="4252" spans="27:30" ht="15" customHeight="1" x14ac:dyDescent="0.25">
      <c r="AA4252" s="82"/>
      <c r="AB4252" s="60"/>
      <c r="AC4252" s="97"/>
      <c r="AD4252" s="83"/>
    </row>
    <row r="4253" spans="27:30" ht="15" customHeight="1" x14ac:dyDescent="0.25">
      <c r="AA4253" s="82"/>
      <c r="AB4253" s="60"/>
      <c r="AC4253" s="97"/>
      <c r="AD4253" s="83"/>
    </row>
    <row r="4254" spans="27:30" ht="15" customHeight="1" x14ac:dyDescent="0.25">
      <c r="AA4254" s="82"/>
      <c r="AB4254" s="60"/>
      <c r="AC4254" s="97"/>
      <c r="AD4254" s="83"/>
    </row>
    <row r="4255" spans="27:30" ht="15" customHeight="1" x14ac:dyDescent="0.25">
      <c r="AA4255" s="82"/>
      <c r="AB4255" s="60"/>
      <c r="AC4255" s="97"/>
      <c r="AD4255" s="83"/>
    </row>
    <row r="4256" spans="27:30" ht="15" customHeight="1" x14ac:dyDescent="0.25">
      <c r="AA4256" s="82"/>
      <c r="AB4256" s="60"/>
      <c r="AC4256" s="97"/>
      <c r="AD4256" s="83"/>
    </row>
    <row r="4257" spans="27:30" ht="15" customHeight="1" x14ac:dyDescent="0.25">
      <c r="AA4257" s="82"/>
      <c r="AB4257" s="60"/>
      <c r="AC4257" s="97"/>
      <c r="AD4257" s="83"/>
    </row>
    <row r="4258" spans="27:30" ht="15" customHeight="1" x14ac:dyDescent="0.25">
      <c r="AA4258" s="82"/>
      <c r="AB4258" s="60"/>
      <c r="AC4258" s="97"/>
      <c r="AD4258" s="83"/>
    </row>
    <row r="4259" spans="27:30" ht="15" customHeight="1" x14ac:dyDescent="0.25">
      <c r="AA4259" s="82"/>
      <c r="AB4259" s="60"/>
      <c r="AC4259" s="97"/>
      <c r="AD4259" s="83"/>
    </row>
    <row r="4260" spans="27:30" ht="15" customHeight="1" x14ac:dyDescent="0.25">
      <c r="AA4260" s="82"/>
      <c r="AB4260" s="60"/>
      <c r="AC4260" s="97"/>
      <c r="AD4260" s="83"/>
    </row>
    <row r="4261" spans="27:30" ht="15" customHeight="1" x14ac:dyDescent="0.25">
      <c r="AA4261" s="82"/>
      <c r="AB4261" s="60"/>
      <c r="AC4261" s="97"/>
      <c r="AD4261" s="83"/>
    </row>
    <row r="4262" spans="27:30" ht="15" customHeight="1" x14ac:dyDescent="0.25">
      <c r="AA4262" s="82"/>
      <c r="AB4262" s="60"/>
      <c r="AC4262" s="97"/>
      <c r="AD4262" s="83"/>
    </row>
    <row r="4263" spans="27:30" ht="15" customHeight="1" x14ac:dyDescent="0.25">
      <c r="AA4263" s="82"/>
      <c r="AB4263" s="60"/>
      <c r="AC4263" s="97"/>
      <c r="AD4263" s="83"/>
    </row>
    <row r="4264" spans="27:30" ht="15" customHeight="1" x14ac:dyDescent="0.25">
      <c r="AA4264" s="82"/>
      <c r="AB4264" s="60"/>
      <c r="AC4264" s="97"/>
      <c r="AD4264" s="83"/>
    </row>
    <row r="4265" spans="27:30" ht="15" customHeight="1" x14ac:dyDescent="0.25">
      <c r="AA4265" s="82"/>
      <c r="AB4265" s="60"/>
      <c r="AC4265" s="97"/>
      <c r="AD4265" s="83"/>
    </row>
    <row r="4266" spans="27:30" ht="15" customHeight="1" x14ac:dyDescent="0.25">
      <c r="AA4266" s="82"/>
      <c r="AB4266" s="60"/>
      <c r="AC4266" s="97"/>
      <c r="AD4266" s="83"/>
    </row>
    <row r="4267" spans="27:30" ht="15" customHeight="1" x14ac:dyDescent="0.25">
      <c r="AA4267" s="82"/>
      <c r="AB4267" s="60"/>
      <c r="AC4267" s="97"/>
      <c r="AD4267" s="83"/>
    </row>
    <row r="4268" spans="27:30" ht="15" customHeight="1" x14ac:dyDescent="0.25">
      <c r="AA4268" s="82"/>
      <c r="AB4268" s="60"/>
      <c r="AC4268" s="97"/>
      <c r="AD4268" s="83"/>
    </row>
    <row r="4269" spans="27:30" ht="15" customHeight="1" x14ac:dyDescent="0.25">
      <c r="AA4269" s="82"/>
      <c r="AB4269" s="60"/>
      <c r="AC4269" s="97"/>
      <c r="AD4269" s="83"/>
    </row>
    <row r="4270" spans="27:30" ht="15" customHeight="1" x14ac:dyDescent="0.25">
      <c r="AA4270" s="82"/>
      <c r="AB4270" s="60"/>
      <c r="AC4270" s="97"/>
      <c r="AD4270" s="83"/>
    </row>
    <row r="4271" spans="27:30" ht="15" customHeight="1" x14ac:dyDescent="0.25">
      <c r="AA4271" s="82"/>
      <c r="AB4271" s="60"/>
      <c r="AC4271" s="97"/>
      <c r="AD4271" s="83"/>
    </row>
    <row r="4272" spans="27:30" ht="15" customHeight="1" x14ac:dyDescent="0.25">
      <c r="AA4272" s="82"/>
      <c r="AB4272" s="60"/>
      <c r="AC4272" s="97"/>
      <c r="AD4272" s="83"/>
    </row>
    <row r="4273" spans="27:30" ht="15" customHeight="1" x14ac:dyDescent="0.25">
      <c r="AA4273" s="82"/>
      <c r="AB4273" s="60"/>
      <c r="AC4273" s="97"/>
      <c r="AD4273" s="83"/>
    </row>
    <row r="4274" spans="27:30" ht="15" customHeight="1" x14ac:dyDescent="0.25">
      <c r="AA4274" s="82"/>
      <c r="AB4274" s="60"/>
      <c r="AC4274" s="97"/>
      <c r="AD4274" s="83"/>
    </row>
    <row r="4275" spans="27:30" ht="15" customHeight="1" x14ac:dyDescent="0.25">
      <c r="AA4275" s="82"/>
      <c r="AB4275" s="60"/>
      <c r="AC4275" s="97"/>
      <c r="AD4275" s="83"/>
    </row>
    <row r="4276" spans="27:30" ht="15" customHeight="1" x14ac:dyDescent="0.25">
      <c r="AA4276" s="82"/>
      <c r="AB4276" s="60"/>
      <c r="AC4276" s="97"/>
      <c r="AD4276" s="83"/>
    </row>
    <row r="4277" spans="27:30" ht="15" customHeight="1" x14ac:dyDescent="0.25">
      <c r="AA4277" s="82"/>
      <c r="AB4277" s="60"/>
      <c r="AC4277" s="97"/>
      <c r="AD4277" s="83"/>
    </row>
    <row r="4278" spans="27:30" ht="15" customHeight="1" x14ac:dyDescent="0.25">
      <c r="AA4278" s="82"/>
      <c r="AB4278" s="60"/>
      <c r="AC4278" s="97"/>
      <c r="AD4278" s="83"/>
    </row>
    <row r="4279" spans="27:30" ht="15" customHeight="1" x14ac:dyDescent="0.25">
      <c r="AA4279" s="82"/>
      <c r="AB4279" s="60"/>
      <c r="AC4279" s="97"/>
      <c r="AD4279" s="83"/>
    </row>
    <row r="4280" spans="27:30" ht="15" customHeight="1" x14ac:dyDescent="0.25">
      <c r="AA4280" s="82"/>
      <c r="AB4280" s="60"/>
      <c r="AC4280" s="97"/>
      <c r="AD4280" s="83"/>
    </row>
    <row r="4281" spans="27:30" ht="15" customHeight="1" x14ac:dyDescent="0.25">
      <c r="AA4281" s="82"/>
      <c r="AB4281" s="60"/>
      <c r="AC4281" s="97"/>
      <c r="AD4281" s="83"/>
    </row>
    <row r="4282" spans="27:30" ht="15" customHeight="1" x14ac:dyDescent="0.25">
      <c r="AA4282" s="82"/>
      <c r="AB4282" s="60"/>
      <c r="AC4282" s="97"/>
      <c r="AD4282" s="83"/>
    </row>
    <row r="4283" spans="27:30" ht="15" customHeight="1" x14ac:dyDescent="0.25">
      <c r="AA4283" s="82"/>
      <c r="AB4283" s="60"/>
      <c r="AC4283" s="97"/>
      <c r="AD4283" s="83"/>
    </row>
    <row r="4284" spans="27:30" ht="15" customHeight="1" x14ac:dyDescent="0.25">
      <c r="AA4284" s="82"/>
      <c r="AB4284" s="60"/>
      <c r="AC4284" s="97"/>
      <c r="AD4284" s="83"/>
    </row>
    <row r="4285" spans="27:30" ht="15" customHeight="1" x14ac:dyDescent="0.25">
      <c r="AA4285" s="82"/>
      <c r="AB4285" s="60"/>
      <c r="AC4285" s="97"/>
      <c r="AD4285" s="83"/>
    </row>
    <row r="4286" spans="27:30" ht="15" customHeight="1" x14ac:dyDescent="0.25">
      <c r="AA4286" s="82"/>
      <c r="AB4286" s="60"/>
      <c r="AC4286" s="97"/>
      <c r="AD4286" s="83"/>
    </row>
    <row r="4287" spans="27:30" ht="15" customHeight="1" x14ac:dyDescent="0.25">
      <c r="AA4287" s="82"/>
      <c r="AB4287" s="60"/>
      <c r="AC4287" s="97"/>
      <c r="AD4287" s="83"/>
    </row>
    <row r="4288" spans="27:30" ht="15" customHeight="1" x14ac:dyDescent="0.25">
      <c r="AA4288" s="82"/>
      <c r="AB4288" s="60"/>
      <c r="AC4288" s="97"/>
      <c r="AD4288" s="83"/>
    </row>
    <row r="4289" spans="27:30" ht="15" customHeight="1" x14ac:dyDescent="0.25">
      <c r="AA4289" s="82"/>
      <c r="AB4289" s="60"/>
      <c r="AC4289" s="97"/>
      <c r="AD4289" s="83"/>
    </row>
    <row r="4290" spans="27:30" ht="15" customHeight="1" x14ac:dyDescent="0.25">
      <c r="AA4290" s="82"/>
      <c r="AB4290" s="60"/>
      <c r="AC4290" s="97"/>
      <c r="AD4290" s="83"/>
    </row>
    <row r="4291" spans="27:30" ht="15" customHeight="1" x14ac:dyDescent="0.25">
      <c r="AA4291" s="82"/>
      <c r="AB4291" s="60"/>
      <c r="AC4291" s="97"/>
      <c r="AD4291" s="83"/>
    </row>
    <row r="4292" spans="27:30" ht="15" customHeight="1" x14ac:dyDescent="0.25">
      <c r="AA4292" s="82"/>
      <c r="AB4292" s="60"/>
      <c r="AC4292" s="97"/>
      <c r="AD4292" s="83"/>
    </row>
    <row r="4293" spans="27:30" ht="15" customHeight="1" x14ac:dyDescent="0.25">
      <c r="AA4293" s="82"/>
      <c r="AB4293" s="60"/>
      <c r="AC4293" s="97"/>
      <c r="AD4293" s="83"/>
    </row>
    <row r="4294" spans="27:30" ht="15" customHeight="1" x14ac:dyDescent="0.25">
      <c r="AA4294" s="82"/>
      <c r="AB4294" s="60"/>
      <c r="AC4294" s="97"/>
      <c r="AD4294" s="83"/>
    </row>
    <row r="4295" spans="27:30" ht="15" customHeight="1" x14ac:dyDescent="0.25">
      <c r="AA4295" s="82"/>
      <c r="AB4295" s="60"/>
      <c r="AC4295" s="97"/>
      <c r="AD4295" s="83"/>
    </row>
    <row r="4296" spans="27:30" ht="15" customHeight="1" x14ac:dyDescent="0.25">
      <c r="AA4296" s="82"/>
      <c r="AB4296" s="60"/>
      <c r="AC4296" s="97"/>
      <c r="AD4296" s="83"/>
    </row>
    <row r="4297" spans="27:30" ht="15" customHeight="1" x14ac:dyDescent="0.25">
      <c r="AA4297" s="82"/>
      <c r="AB4297" s="60"/>
      <c r="AC4297" s="97"/>
      <c r="AD4297" s="83"/>
    </row>
    <row r="4298" spans="27:30" ht="15" customHeight="1" x14ac:dyDescent="0.25">
      <c r="AA4298" s="82"/>
      <c r="AB4298" s="60"/>
      <c r="AC4298" s="97"/>
      <c r="AD4298" s="83"/>
    </row>
    <row r="4299" spans="27:30" ht="15" customHeight="1" x14ac:dyDescent="0.25">
      <c r="AA4299" s="82"/>
      <c r="AB4299" s="60"/>
      <c r="AC4299" s="97"/>
      <c r="AD4299" s="83"/>
    </row>
    <row r="4300" spans="27:30" ht="15" customHeight="1" x14ac:dyDescent="0.25">
      <c r="AA4300" s="82"/>
      <c r="AB4300" s="60"/>
      <c r="AC4300" s="97"/>
      <c r="AD4300" s="83"/>
    </row>
    <row r="4301" spans="27:30" ht="15" customHeight="1" x14ac:dyDescent="0.25">
      <c r="AA4301" s="82"/>
      <c r="AB4301" s="60"/>
      <c r="AC4301" s="97"/>
      <c r="AD4301" s="83"/>
    </row>
    <row r="4302" spans="27:30" ht="15" customHeight="1" x14ac:dyDescent="0.25">
      <c r="AA4302" s="82"/>
      <c r="AB4302" s="60"/>
      <c r="AC4302" s="97"/>
      <c r="AD4302" s="83"/>
    </row>
    <row r="4303" spans="27:30" ht="15" customHeight="1" x14ac:dyDescent="0.25">
      <c r="AA4303" s="82"/>
      <c r="AB4303" s="60"/>
      <c r="AC4303" s="97"/>
      <c r="AD4303" s="83"/>
    </row>
    <row r="4304" spans="27:30" ht="15" customHeight="1" x14ac:dyDescent="0.25">
      <c r="AA4304" s="82"/>
      <c r="AB4304" s="60"/>
      <c r="AC4304" s="97"/>
      <c r="AD4304" s="83"/>
    </row>
    <row r="4305" spans="27:30" ht="15" customHeight="1" x14ac:dyDescent="0.25">
      <c r="AA4305" s="82"/>
      <c r="AB4305" s="60"/>
      <c r="AC4305" s="97"/>
      <c r="AD4305" s="83"/>
    </row>
    <row r="4306" spans="27:30" ht="15" customHeight="1" x14ac:dyDescent="0.25">
      <c r="AA4306" s="82"/>
      <c r="AB4306" s="60"/>
      <c r="AC4306" s="97"/>
      <c r="AD4306" s="83"/>
    </row>
    <row r="4307" spans="27:30" ht="15" customHeight="1" x14ac:dyDescent="0.25">
      <c r="AA4307" s="82"/>
      <c r="AB4307" s="60"/>
      <c r="AC4307" s="97"/>
      <c r="AD4307" s="83"/>
    </row>
    <row r="4308" spans="27:30" ht="15" customHeight="1" x14ac:dyDescent="0.25">
      <c r="AA4308" s="82"/>
      <c r="AB4308" s="60"/>
      <c r="AC4308" s="97"/>
      <c r="AD4308" s="83"/>
    </row>
    <row r="4309" spans="27:30" ht="15" customHeight="1" x14ac:dyDescent="0.25">
      <c r="AA4309" s="82"/>
      <c r="AB4309" s="60"/>
      <c r="AC4309" s="97"/>
      <c r="AD4309" s="83"/>
    </row>
    <row r="4310" spans="27:30" ht="15" customHeight="1" x14ac:dyDescent="0.25">
      <c r="AA4310" s="82"/>
      <c r="AB4310" s="60"/>
      <c r="AC4310" s="97"/>
      <c r="AD4310" s="83"/>
    </row>
    <row r="4311" spans="27:30" ht="15" customHeight="1" x14ac:dyDescent="0.25">
      <c r="AA4311" s="82"/>
      <c r="AB4311" s="60"/>
      <c r="AC4311" s="97"/>
      <c r="AD4311" s="83"/>
    </row>
    <row r="4312" spans="27:30" ht="15" customHeight="1" x14ac:dyDescent="0.25">
      <c r="AA4312" s="82"/>
      <c r="AB4312" s="60"/>
      <c r="AC4312" s="97"/>
      <c r="AD4312" s="83"/>
    </row>
    <row r="4313" spans="27:30" ht="15" customHeight="1" x14ac:dyDescent="0.25">
      <c r="AA4313" s="82"/>
      <c r="AB4313" s="60"/>
      <c r="AC4313" s="97"/>
      <c r="AD4313" s="83"/>
    </row>
    <row r="4314" spans="27:30" ht="15" customHeight="1" x14ac:dyDescent="0.25">
      <c r="AA4314" s="82"/>
      <c r="AB4314" s="60"/>
      <c r="AC4314" s="97"/>
      <c r="AD4314" s="83"/>
    </row>
    <row r="4315" spans="27:30" ht="15" customHeight="1" x14ac:dyDescent="0.25">
      <c r="AA4315" s="82"/>
      <c r="AB4315" s="60"/>
      <c r="AC4315" s="97"/>
      <c r="AD4315" s="83"/>
    </row>
    <row r="4316" spans="27:30" ht="15" customHeight="1" x14ac:dyDescent="0.25">
      <c r="AA4316" s="82"/>
      <c r="AB4316" s="60"/>
      <c r="AC4316" s="97"/>
      <c r="AD4316" s="83"/>
    </row>
    <row r="4317" spans="27:30" ht="15" customHeight="1" x14ac:dyDescent="0.25">
      <c r="AA4317" s="82"/>
      <c r="AB4317" s="60"/>
      <c r="AC4317" s="97"/>
      <c r="AD4317" s="83"/>
    </row>
    <row r="4318" spans="27:30" ht="15" customHeight="1" x14ac:dyDescent="0.25">
      <c r="AA4318" s="82"/>
      <c r="AB4318" s="60"/>
      <c r="AC4318" s="97"/>
      <c r="AD4318" s="83"/>
    </row>
    <row r="4319" spans="27:30" ht="15" customHeight="1" x14ac:dyDescent="0.25">
      <c r="AA4319" s="82"/>
      <c r="AB4319" s="60"/>
      <c r="AC4319" s="97"/>
      <c r="AD4319" s="83"/>
    </row>
    <row r="4320" spans="27:30" ht="15" customHeight="1" x14ac:dyDescent="0.25">
      <c r="AA4320" s="82"/>
      <c r="AB4320" s="60"/>
      <c r="AC4320" s="97"/>
      <c r="AD4320" s="83"/>
    </row>
    <row r="4321" spans="27:30" ht="15" customHeight="1" x14ac:dyDescent="0.25">
      <c r="AA4321" s="82"/>
      <c r="AB4321" s="60"/>
      <c r="AC4321" s="97"/>
      <c r="AD4321" s="83"/>
    </row>
    <row r="4322" spans="27:30" ht="15" customHeight="1" x14ac:dyDescent="0.25">
      <c r="AA4322" s="82"/>
      <c r="AB4322" s="60"/>
      <c r="AC4322" s="97"/>
      <c r="AD4322" s="83"/>
    </row>
    <row r="4323" spans="27:30" ht="15" customHeight="1" x14ac:dyDescent="0.25">
      <c r="AA4323" s="82"/>
      <c r="AB4323" s="60"/>
      <c r="AC4323" s="97"/>
      <c r="AD4323" s="83"/>
    </row>
    <row r="4324" spans="27:30" ht="15" customHeight="1" x14ac:dyDescent="0.25">
      <c r="AA4324" s="82"/>
      <c r="AB4324" s="60"/>
      <c r="AC4324" s="97"/>
      <c r="AD4324" s="83"/>
    </row>
    <row r="4325" spans="27:30" ht="15" customHeight="1" x14ac:dyDescent="0.25">
      <c r="AA4325" s="82"/>
      <c r="AB4325" s="60"/>
      <c r="AC4325" s="97"/>
      <c r="AD4325" s="83"/>
    </row>
    <row r="4326" spans="27:30" ht="15" customHeight="1" x14ac:dyDescent="0.25">
      <c r="AA4326" s="82"/>
      <c r="AB4326" s="60"/>
      <c r="AC4326" s="97"/>
      <c r="AD4326" s="83"/>
    </row>
    <row r="4327" spans="27:30" ht="15" customHeight="1" x14ac:dyDescent="0.25">
      <c r="AA4327" s="82"/>
      <c r="AB4327" s="60"/>
      <c r="AC4327" s="97"/>
      <c r="AD4327" s="83"/>
    </row>
    <row r="4328" spans="27:30" ht="15" customHeight="1" x14ac:dyDescent="0.25">
      <c r="AA4328" s="82"/>
      <c r="AB4328" s="60"/>
      <c r="AC4328" s="97"/>
      <c r="AD4328" s="83"/>
    </row>
    <row r="4329" spans="27:30" ht="15" customHeight="1" x14ac:dyDescent="0.25">
      <c r="AA4329" s="82"/>
      <c r="AB4329" s="60"/>
      <c r="AC4329" s="97"/>
      <c r="AD4329" s="83"/>
    </row>
    <row r="4330" spans="27:30" ht="15" customHeight="1" x14ac:dyDescent="0.25">
      <c r="AA4330" s="82"/>
      <c r="AB4330" s="60"/>
      <c r="AC4330" s="97"/>
      <c r="AD4330" s="83"/>
    </row>
    <row r="4331" spans="27:30" ht="15" customHeight="1" x14ac:dyDescent="0.25">
      <c r="AA4331" s="82"/>
      <c r="AB4331" s="60"/>
      <c r="AC4331" s="97"/>
      <c r="AD4331" s="83"/>
    </row>
    <row r="4332" spans="27:30" ht="15" customHeight="1" x14ac:dyDescent="0.25">
      <c r="AA4332" s="82"/>
      <c r="AB4332" s="60"/>
      <c r="AC4332" s="97"/>
      <c r="AD4332" s="83"/>
    </row>
    <row r="4333" spans="27:30" ht="15" customHeight="1" x14ac:dyDescent="0.25">
      <c r="AA4333" s="82"/>
      <c r="AB4333" s="60"/>
      <c r="AC4333" s="97"/>
      <c r="AD4333" s="83"/>
    </row>
    <row r="4334" spans="27:30" ht="15" customHeight="1" x14ac:dyDescent="0.25">
      <c r="AA4334" s="82"/>
      <c r="AB4334" s="60"/>
      <c r="AC4334" s="97"/>
      <c r="AD4334" s="83"/>
    </row>
    <row r="4335" spans="27:30" ht="15" customHeight="1" x14ac:dyDescent="0.25">
      <c r="AA4335" s="82"/>
      <c r="AB4335" s="60"/>
      <c r="AC4335" s="97"/>
      <c r="AD4335" s="83"/>
    </row>
    <row r="4336" spans="27:30" ht="15" customHeight="1" x14ac:dyDescent="0.25">
      <c r="AA4336" s="82"/>
      <c r="AB4336" s="60"/>
      <c r="AC4336" s="97"/>
      <c r="AD4336" s="83"/>
    </row>
    <row r="4337" spans="27:30" ht="15" customHeight="1" x14ac:dyDescent="0.25">
      <c r="AA4337" s="82"/>
      <c r="AB4337" s="60"/>
      <c r="AC4337" s="97"/>
      <c r="AD4337" s="83"/>
    </row>
    <row r="4338" spans="27:30" ht="15" customHeight="1" x14ac:dyDescent="0.25">
      <c r="AA4338" s="82"/>
      <c r="AB4338" s="60"/>
      <c r="AC4338" s="97"/>
      <c r="AD4338" s="83"/>
    </row>
    <row r="4339" spans="27:30" ht="15" customHeight="1" x14ac:dyDescent="0.25">
      <c r="AA4339" s="82"/>
      <c r="AB4339" s="60"/>
      <c r="AC4339" s="97"/>
      <c r="AD4339" s="83"/>
    </row>
    <row r="4340" spans="27:30" ht="15" customHeight="1" x14ac:dyDescent="0.25">
      <c r="AA4340" s="82"/>
      <c r="AB4340" s="60"/>
      <c r="AC4340" s="97"/>
      <c r="AD4340" s="83"/>
    </row>
    <row r="4341" spans="27:30" ht="15" customHeight="1" x14ac:dyDescent="0.25">
      <c r="AA4341" s="82"/>
      <c r="AB4341" s="60"/>
      <c r="AC4341" s="97"/>
      <c r="AD4341" s="83"/>
    </row>
    <row r="4342" spans="27:30" ht="15" customHeight="1" x14ac:dyDescent="0.25">
      <c r="AA4342" s="82"/>
      <c r="AB4342" s="60"/>
      <c r="AC4342" s="97"/>
      <c r="AD4342" s="83"/>
    </row>
    <row r="4343" spans="27:30" ht="15" customHeight="1" x14ac:dyDescent="0.25">
      <c r="AA4343" s="82"/>
      <c r="AB4343" s="60"/>
      <c r="AC4343" s="97"/>
      <c r="AD4343" s="83"/>
    </row>
    <row r="4344" spans="27:30" ht="15" customHeight="1" x14ac:dyDescent="0.25">
      <c r="AA4344" s="82"/>
      <c r="AB4344" s="60"/>
      <c r="AC4344" s="97"/>
      <c r="AD4344" s="83"/>
    </row>
    <row r="4345" spans="27:30" ht="15" customHeight="1" x14ac:dyDescent="0.25">
      <c r="AA4345" s="82"/>
      <c r="AB4345" s="60"/>
      <c r="AC4345" s="97"/>
      <c r="AD4345" s="83"/>
    </row>
    <row r="4346" spans="27:30" ht="15" customHeight="1" x14ac:dyDescent="0.25">
      <c r="AA4346" s="82"/>
      <c r="AB4346" s="60"/>
      <c r="AC4346" s="97"/>
      <c r="AD4346" s="83"/>
    </row>
    <row r="4347" spans="27:30" ht="15" customHeight="1" x14ac:dyDescent="0.25">
      <c r="AA4347" s="82"/>
      <c r="AB4347" s="60"/>
      <c r="AC4347" s="97"/>
      <c r="AD4347" s="83"/>
    </row>
    <row r="4348" spans="27:30" ht="15" customHeight="1" x14ac:dyDescent="0.25">
      <c r="AA4348" s="82"/>
      <c r="AB4348" s="60"/>
      <c r="AC4348" s="97"/>
      <c r="AD4348" s="83"/>
    </row>
    <row r="4349" spans="27:30" ht="15" customHeight="1" x14ac:dyDescent="0.25">
      <c r="AA4349" s="82"/>
      <c r="AB4349" s="60"/>
      <c r="AC4349" s="97"/>
      <c r="AD4349" s="83"/>
    </row>
    <row r="4350" spans="27:30" ht="15" customHeight="1" x14ac:dyDescent="0.25">
      <c r="AA4350" s="82"/>
      <c r="AB4350" s="60"/>
      <c r="AC4350" s="97"/>
      <c r="AD4350" s="83"/>
    </row>
    <row r="4351" spans="27:30" ht="15" customHeight="1" x14ac:dyDescent="0.25">
      <c r="AA4351" s="82"/>
      <c r="AB4351" s="60"/>
      <c r="AC4351" s="97"/>
      <c r="AD4351" s="83"/>
    </row>
    <row r="4352" spans="27:30" ht="15" customHeight="1" x14ac:dyDescent="0.25">
      <c r="AA4352" s="82"/>
      <c r="AB4352" s="60"/>
      <c r="AC4352" s="97"/>
      <c r="AD4352" s="83"/>
    </row>
    <row r="4353" spans="27:30" ht="15" customHeight="1" x14ac:dyDescent="0.25">
      <c r="AA4353" s="82"/>
      <c r="AB4353" s="60"/>
      <c r="AC4353" s="97"/>
      <c r="AD4353" s="83"/>
    </row>
    <row r="4354" spans="27:30" ht="15" customHeight="1" x14ac:dyDescent="0.25">
      <c r="AA4354" s="82"/>
      <c r="AB4354" s="60"/>
      <c r="AC4354" s="97"/>
      <c r="AD4354" s="83"/>
    </row>
    <row r="4355" spans="27:30" ht="15" customHeight="1" x14ac:dyDescent="0.25">
      <c r="AA4355" s="82"/>
      <c r="AB4355" s="60"/>
      <c r="AC4355" s="97"/>
      <c r="AD4355" s="83"/>
    </row>
    <row r="4356" spans="27:30" ht="15" customHeight="1" x14ac:dyDescent="0.25">
      <c r="AA4356" s="82"/>
      <c r="AB4356" s="60"/>
      <c r="AC4356" s="97"/>
      <c r="AD4356" s="83"/>
    </row>
    <row r="4357" spans="27:30" ht="15" customHeight="1" x14ac:dyDescent="0.25">
      <c r="AA4357" s="82"/>
      <c r="AB4357" s="60"/>
      <c r="AC4357" s="97"/>
      <c r="AD4357" s="83"/>
    </row>
    <row r="4358" spans="27:30" ht="15" customHeight="1" x14ac:dyDescent="0.25">
      <c r="AA4358" s="82"/>
      <c r="AB4358" s="60"/>
      <c r="AC4358" s="97"/>
      <c r="AD4358" s="83"/>
    </row>
    <row r="4359" spans="27:30" ht="15" customHeight="1" x14ac:dyDescent="0.25">
      <c r="AA4359" s="82"/>
      <c r="AB4359" s="60"/>
      <c r="AC4359" s="97"/>
      <c r="AD4359" s="83"/>
    </row>
    <row r="4360" spans="27:30" ht="15" customHeight="1" x14ac:dyDescent="0.25">
      <c r="AA4360" s="82"/>
      <c r="AB4360" s="60"/>
      <c r="AC4360" s="97"/>
      <c r="AD4360" s="83"/>
    </row>
    <row r="4361" spans="27:30" ht="15" customHeight="1" x14ac:dyDescent="0.25">
      <c r="AA4361" s="82"/>
      <c r="AB4361" s="60"/>
      <c r="AC4361" s="97"/>
      <c r="AD4361" s="83"/>
    </row>
    <row r="4362" spans="27:30" ht="15" customHeight="1" x14ac:dyDescent="0.25">
      <c r="AA4362" s="82"/>
      <c r="AB4362" s="60"/>
      <c r="AC4362" s="97"/>
      <c r="AD4362" s="83"/>
    </row>
    <row r="4363" spans="27:30" ht="15" customHeight="1" x14ac:dyDescent="0.25">
      <c r="AA4363" s="82"/>
      <c r="AB4363" s="60"/>
      <c r="AC4363" s="97"/>
      <c r="AD4363" s="83"/>
    </row>
    <row r="4364" spans="27:30" ht="15" customHeight="1" x14ac:dyDescent="0.25">
      <c r="AA4364" s="82"/>
      <c r="AB4364" s="60"/>
      <c r="AC4364" s="97"/>
      <c r="AD4364" s="83"/>
    </row>
    <row r="4365" spans="27:30" ht="15" customHeight="1" x14ac:dyDescent="0.25">
      <c r="AA4365" s="82"/>
      <c r="AB4365" s="60"/>
      <c r="AC4365" s="97"/>
      <c r="AD4365" s="83"/>
    </row>
    <row r="4366" spans="27:30" ht="15" customHeight="1" x14ac:dyDescent="0.25">
      <c r="AA4366" s="82"/>
      <c r="AB4366" s="60"/>
      <c r="AC4366" s="97"/>
      <c r="AD4366" s="83"/>
    </row>
    <row r="4367" spans="27:30" ht="15" customHeight="1" x14ac:dyDescent="0.25">
      <c r="AA4367" s="82"/>
      <c r="AB4367" s="60"/>
      <c r="AC4367" s="97"/>
      <c r="AD4367" s="83"/>
    </row>
    <row r="4368" spans="27:30" ht="15" customHeight="1" x14ac:dyDescent="0.25">
      <c r="AA4368" s="82"/>
      <c r="AB4368" s="60"/>
      <c r="AC4368" s="97"/>
      <c r="AD4368" s="83"/>
    </row>
    <row r="4369" spans="27:30" ht="15" customHeight="1" x14ac:dyDescent="0.25">
      <c r="AA4369" s="82"/>
      <c r="AB4369" s="60"/>
      <c r="AC4369" s="97"/>
      <c r="AD4369" s="83"/>
    </row>
    <row r="4370" spans="27:30" ht="15" customHeight="1" x14ac:dyDescent="0.25">
      <c r="AA4370" s="82"/>
      <c r="AB4370" s="60"/>
      <c r="AC4370" s="97"/>
      <c r="AD4370" s="83"/>
    </row>
    <row r="4371" spans="27:30" ht="15" customHeight="1" x14ac:dyDescent="0.25">
      <c r="AA4371" s="82"/>
      <c r="AB4371" s="60"/>
      <c r="AC4371" s="97"/>
      <c r="AD4371" s="83"/>
    </row>
    <row r="4372" spans="27:30" ht="15" customHeight="1" x14ac:dyDescent="0.25">
      <c r="AA4372" s="82"/>
      <c r="AB4372" s="60"/>
      <c r="AC4372" s="97"/>
      <c r="AD4372" s="83"/>
    </row>
    <row r="4373" spans="27:30" ht="15" customHeight="1" x14ac:dyDescent="0.25">
      <c r="AA4373" s="82"/>
      <c r="AB4373" s="60"/>
      <c r="AC4373" s="97"/>
      <c r="AD4373" s="83"/>
    </row>
    <row r="4374" spans="27:30" ht="15" customHeight="1" x14ac:dyDescent="0.25">
      <c r="AA4374" s="82"/>
      <c r="AB4374" s="60"/>
      <c r="AC4374" s="97"/>
      <c r="AD4374" s="83"/>
    </row>
    <row r="4375" spans="27:30" ht="15" customHeight="1" x14ac:dyDescent="0.25">
      <c r="AA4375" s="82"/>
      <c r="AB4375" s="60"/>
      <c r="AC4375" s="97"/>
      <c r="AD4375" s="83"/>
    </row>
    <row r="4376" spans="27:30" ht="15" customHeight="1" x14ac:dyDescent="0.25">
      <c r="AA4376" s="82"/>
      <c r="AB4376" s="60"/>
      <c r="AC4376" s="97"/>
      <c r="AD4376" s="83"/>
    </row>
    <row r="4377" spans="27:30" ht="15" customHeight="1" x14ac:dyDescent="0.25">
      <c r="AA4377" s="82"/>
      <c r="AB4377" s="60"/>
      <c r="AC4377" s="97"/>
      <c r="AD4377" s="83"/>
    </row>
    <row r="4378" spans="27:30" ht="15" customHeight="1" x14ac:dyDescent="0.25">
      <c r="AA4378" s="82"/>
      <c r="AB4378" s="60"/>
      <c r="AC4378" s="97"/>
      <c r="AD4378" s="83"/>
    </row>
    <row r="4379" spans="27:30" ht="15" customHeight="1" x14ac:dyDescent="0.25">
      <c r="AA4379" s="82"/>
      <c r="AB4379" s="60"/>
      <c r="AC4379" s="97"/>
      <c r="AD4379" s="83"/>
    </row>
    <row r="4380" spans="27:30" ht="15" customHeight="1" x14ac:dyDescent="0.25">
      <c r="AA4380" s="82"/>
      <c r="AB4380" s="60"/>
      <c r="AC4380" s="97"/>
      <c r="AD4380" s="83"/>
    </row>
    <row r="4381" spans="27:30" ht="15" customHeight="1" x14ac:dyDescent="0.25">
      <c r="AA4381" s="82"/>
      <c r="AB4381" s="60"/>
      <c r="AC4381" s="97"/>
      <c r="AD4381" s="83"/>
    </row>
    <row r="4382" spans="27:30" ht="15" customHeight="1" x14ac:dyDescent="0.25">
      <c r="AA4382" s="82"/>
      <c r="AB4382" s="60"/>
      <c r="AC4382" s="97"/>
      <c r="AD4382" s="83"/>
    </row>
    <row r="4383" spans="27:30" ht="15" customHeight="1" x14ac:dyDescent="0.25">
      <c r="AA4383" s="82"/>
      <c r="AB4383" s="60"/>
      <c r="AC4383" s="97"/>
      <c r="AD4383" s="83"/>
    </row>
    <row r="4384" spans="27:30" ht="15" customHeight="1" x14ac:dyDescent="0.25">
      <c r="AA4384" s="82"/>
      <c r="AB4384" s="60"/>
      <c r="AC4384" s="97"/>
      <c r="AD4384" s="83"/>
    </row>
    <row r="4385" spans="27:30" ht="15" customHeight="1" x14ac:dyDescent="0.25">
      <c r="AA4385" s="82"/>
      <c r="AB4385" s="60"/>
      <c r="AC4385" s="97"/>
      <c r="AD4385" s="83"/>
    </row>
    <row r="4386" spans="27:30" ht="15" customHeight="1" x14ac:dyDescent="0.25">
      <c r="AA4386" s="82"/>
      <c r="AB4386" s="60"/>
      <c r="AC4386" s="97"/>
      <c r="AD4386" s="83"/>
    </row>
    <row r="4387" spans="27:30" ht="15" customHeight="1" x14ac:dyDescent="0.25">
      <c r="AA4387" s="82"/>
      <c r="AB4387" s="60"/>
      <c r="AC4387" s="97"/>
      <c r="AD4387" s="83"/>
    </row>
    <row r="4388" spans="27:30" ht="15" customHeight="1" x14ac:dyDescent="0.25">
      <c r="AA4388" s="82"/>
      <c r="AB4388" s="60"/>
      <c r="AC4388" s="97"/>
      <c r="AD4388" s="83"/>
    </row>
    <row r="4389" spans="27:30" ht="15" customHeight="1" x14ac:dyDescent="0.25">
      <c r="AA4389" s="82"/>
      <c r="AB4389" s="60"/>
      <c r="AC4389" s="97"/>
      <c r="AD4389" s="83"/>
    </row>
    <row r="4390" spans="27:30" ht="15" customHeight="1" x14ac:dyDescent="0.25">
      <c r="AA4390" s="82"/>
      <c r="AB4390" s="60"/>
      <c r="AC4390" s="97"/>
      <c r="AD4390" s="83"/>
    </row>
    <row r="4391" spans="27:30" ht="15" customHeight="1" x14ac:dyDescent="0.25">
      <c r="AA4391" s="82"/>
      <c r="AB4391" s="60"/>
      <c r="AC4391" s="97"/>
      <c r="AD4391" s="83"/>
    </row>
    <row r="4392" spans="27:30" ht="15" customHeight="1" x14ac:dyDescent="0.25">
      <c r="AA4392" s="82"/>
      <c r="AB4392" s="60"/>
      <c r="AC4392" s="97"/>
      <c r="AD4392" s="83"/>
    </row>
    <row r="4393" spans="27:30" ht="15" customHeight="1" x14ac:dyDescent="0.25">
      <c r="AA4393" s="82"/>
      <c r="AB4393" s="60"/>
      <c r="AC4393" s="97"/>
      <c r="AD4393" s="83"/>
    </row>
    <row r="4394" spans="27:30" ht="15" customHeight="1" x14ac:dyDescent="0.25">
      <c r="AA4394" s="82"/>
      <c r="AB4394" s="60"/>
      <c r="AC4394" s="97"/>
      <c r="AD4394" s="83"/>
    </row>
    <row r="4395" spans="27:30" ht="15" customHeight="1" x14ac:dyDescent="0.25">
      <c r="AA4395" s="82"/>
      <c r="AB4395" s="60"/>
      <c r="AC4395" s="97"/>
      <c r="AD4395" s="83"/>
    </row>
    <row r="4396" spans="27:30" ht="15" customHeight="1" x14ac:dyDescent="0.25">
      <c r="AA4396" s="82"/>
      <c r="AB4396" s="60"/>
      <c r="AC4396" s="97"/>
      <c r="AD4396" s="83"/>
    </row>
    <row r="4397" spans="27:30" ht="15" customHeight="1" x14ac:dyDescent="0.25">
      <c r="AA4397" s="82"/>
      <c r="AB4397" s="60"/>
      <c r="AC4397" s="97"/>
      <c r="AD4397" s="83"/>
    </row>
    <row r="4398" spans="27:30" ht="15" customHeight="1" x14ac:dyDescent="0.25">
      <c r="AA4398" s="82"/>
      <c r="AB4398" s="60"/>
      <c r="AC4398" s="97"/>
      <c r="AD4398" s="83"/>
    </row>
    <row r="4399" spans="27:30" ht="15" customHeight="1" x14ac:dyDescent="0.25">
      <c r="AA4399" s="82"/>
      <c r="AB4399" s="60"/>
      <c r="AC4399" s="97"/>
      <c r="AD4399" s="83"/>
    </row>
    <row r="4400" spans="27:30" ht="15" customHeight="1" x14ac:dyDescent="0.25">
      <c r="AA4400" s="82"/>
      <c r="AB4400" s="60"/>
      <c r="AC4400" s="97"/>
      <c r="AD4400" s="83"/>
    </row>
    <row r="4401" spans="27:30" ht="15" customHeight="1" x14ac:dyDescent="0.25">
      <c r="AA4401" s="82"/>
      <c r="AB4401" s="60"/>
      <c r="AC4401" s="97"/>
      <c r="AD4401" s="83"/>
    </row>
    <row r="4402" spans="27:30" ht="15" customHeight="1" x14ac:dyDescent="0.25">
      <c r="AA4402" s="82"/>
      <c r="AB4402" s="60"/>
      <c r="AC4402" s="97"/>
      <c r="AD4402" s="83"/>
    </row>
    <row r="4403" spans="27:30" ht="15" customHeight="1" x14ac:dyDescent="0.25">
      <c r="AA4403" s="82"/>
      <c r="AB4403" s="60"/>
      <c r="AC4403" s="97"/>
      <c r="AD4403" s="83"/>
    </row>
    <row r="4404" spans="27:30" ht="15" customHeight="1" x14ac:dyDescent="0.25">
      <c r="AA4404" s="82"/>
      <c r="AB4404" s="60"/>
      <c r="AC4404" s="97"/>
      <c r="AD4404" s="83"/>
    </row>
    <row r="4405" spans="27:30" ht="15" customHeight="1" x14ac:dyDescent="0.25">
      <c r="AA4405" s="82"/>
      <c r="AB4405" s="60"/>
      <c r="AC4405" s="97"/>
      <c r="AD4405" s="83"/>
    </row>
    <row r="4406" spans="27:30" ht="15" customHeight="1" x14ac:dyDescent="0.25">
      <c r="AA4406" s="82"/>
      <c r="AB4406" s="60"/>
      <c r="AC4406" s="97"/>
      <c r="AD4406" s="83"/>
    </row>
    <row r="4407" spans="27:30" ht="15" customHeight="1" x14ac:dyDescent="0.25">
      <c r="AA4407" s="82"/>
      <c r="AB4407" s="60"/>
      <c r="AC4407" s="97"/>
      <c r="AD4407" s="83"/>
    </row>
    <row r="4408" spans="27:30" ht="15" customHeight="1" x14ac:dyDescent="0.25">
      <c r="AA4408" s="82"/>
      <c r="AB4408" s="60"/>
      <c r="AC4408" s="97"/>
      <c r="AD4408" s="83"/>
    </row>
    <row r="4409" spans="27:30" ht="15" customHeight="1" x14ac:dyDescent="0.25">
      <c r="AA4409" s="82"/>
      <c r="AB4409" s="60"/>
      <c r="AC4409" s="97"/>
      <c r="AD4409" s="83"/>
    </row>
    <row r="4410" spans="27:30" ht="15" customHeight="1" x14ac:dyDescent="0.25">
      <c r="AA4410" s="82"/>
      <c r="AB4410" s="60"/>
      <c r="AC4410" s="97"/>
      <c r="AD4410" s="83"/>
    </row>
    <row r="4411" spans="27:30" ht="15" customHeight="1" x14ac:dyDescent="0.25">
      <c r="AA4411" s="82"/>
      <c r="AB4411" s="60"/>
      <c r="AC4411" s="97"/>
      <c r="AD4411" s="83"/>
    </row>
    <row r="4412" spans="27:30" ht="15" customHeight="1" x14ac:dyDescent="0.25">
      <c r="AA4412" s="82"/>
      <c r="AB4412" s="60"/>
      <c r="AC4412" s="97"/>
      <c r="AD4412" s="83"/>
    </row>
    <row r="4413" spans="27:30" ht="15" customHeight="1" x14ac:dyDescent="0.25">
      <c r="AA4413" s="82"/>
      <c r="AB4413" s="60"/>
      <c r="AC4413" s="97"/>
      <c r="AD4413" s="83"/>
    </row>
    <row r="4414" spans="27:30" ht="15" customHeight="1" x14ac:dyDescent="0.25">
      <c r="AA4414" s="82"/>
      <c r="AB4414" s="60"/>
      <c r="AC4414" s="97"/>
      <c r="AD4414" s="83"/>
    </row>
    <row r="4415" spans="27:30" ht="15" customHeight="1" x14ac:dyDescent="0.25">
      <c r="AA4415" s="82"/>
      <c r="AB4415" s="60"/>
      <c r="AC4415" s="97"/>
      <c r="AD4415" s="83"/>
    </row>
    <row r="4416" spans="27:30" ht="15" customHeight="1" x14ac:dyDescent="0.25">
      <c r="AA4416" s="82"/>
      <c r="AB4416" s="60"/>
      <c r="AC4416" s="97"/>
      <c r="AD4416" s="83"/>
    </row>
    <row r="4417" spans="27:30" ht="15" customHeight="1" x14ac:dyDescent="0.25">
      <c r="AA4417" s="82"/>
      <c r="AB4417" s="60"/>
      <c r="AC4417" s="97"/>
      <c r="AD4417" s="83"/>
    </row>
    <row r="4418" spans="27:30" ht="15" customHeight="1" x14ac:dyDescent="0.25">
      <c r="AA4418" s="82"/>
      <c r="AB4418" s="60"/>
      <c r="AC4418" s="97"/>
      <c r="AD4418" s="83"/>
    </row>
    <row r="4419" spans="27:30" ht="15" customHeight="1" x14ac:dyDescent="0.25">
      <c r="AA4419" s="82"/>
      <c r="AB4419" s="60"/>
      <c r="AC4419" s="97"/>
      <c r="AD4419" s="83"/>
    </row>
    <row r="4420" spans="27:30" ht="15" customHeight="1" x14ac:dyDescent="0.25">
      <c r="AA4420" s="82"/>
      <c r="AB4420" s="60"/>
      <c r="AC4420" s="97"/>
      <c r="AD4420" s="83"/>
    </row>
    <row r="4421" spans="27:30" ht="15" customHeight="1" x14ac:dyDescent="0.25">
      <c r="AA4421" s="82"/>
      <c r="AB4421" s="60"/>
      <c r="AC4421" s="97"/>
      <c r="AD4421" s="83"/>
    </row>
    <row r="4422" spans="27:30" ht="15" customHeight="1" x14ac:dyDescent="0.25">
      <c r="AA4422" s="82"/>
      <c r="AB4422" s="60"/>
      <c r="AC4422" s="97"/>
      <c r="AD4422" s="83"/>
    </row>
    <row r="4423" spans="27:30" ht="15" customHeight="1" x14ac:dyDescent="0.25">
      <c r="AA4423" s="82"/>
      <c r="AB4423" s="60"/>
      <c r="AC4423" s="97"/>
      <c r="AD4423" s="83"/>
    </row>
    <row r="4424" spans="27:30" ht="15" customHeight="1" x14ac:dyDescent="0.25">
      <c r="AA4424" s="82"/>
      <c r="AB4424" s="60"/>
      <c r="AC4424" s="97"/>
      <c r="AD4424" s="83"/>
    </row>
    <row r="4425" spans="27:30" ht="15" customHeight="1" x14ac:dyDescent="0.25">
      <c r="AA4425" s="82"/>
      <c r="AB4425" s="60"/>
      <c r="AC4425" s="97"/>
      <c r="AD4425" s="83"/>
    </row>
    <row r="4426" spans="27:30" ht="15" customHeight="1" x14ac:dyDescent="0.25">
      <c r="AA4426" s="82"/>
      <c r="AB4426" s="60"/>
      <c r="AC4426" s="97"/>
      <c r="AD4426" s="83"/>
    </row>
    <row r="4427" spans="27:30" ht="15" customHeight="1" x14ac:dyDescent="0.25">
      <c r="AA4427" s="82"/>
      <c r="AB4427" s="60"/>
      <c r="AC4427" s="97"/>
      <c r="AD4427" s="83"/>
    </row>
    <row r="4428" spans="27:30" ht="15" customHeight="1" x14ac:dyDescent="0.25">
      <c r="AA4428" s="82"/>
      <c r="AB4428" s="60"/>
      <c r="AC4428" s="97"/>
      <c r="AD4428" s="83"/>
    </row>
    <row r="4429" spans="27:30" ht="15" customHeight="1" x14ac:dyDescent="0.25">
      <c r="AA4429" s="82"/>
      <c r="AB4429" s="60"/>
      <c r="AC4429" s="97"/>
      <c r="AD4429" s="83"/>
    </row>
    <row r="4430" spans="27:30" ht="15" customHeight="1" x14ac:dyDescent="0.25">
      <c r="AA4430" s="82"/>
      <c r="AB4430" s="60"/>
      <c r="AC4430" s="97"/>
      <c r="AD4430" s="83"/>
    </row>
    <row r="4431" spans="27:30" ht="15" customHeight="1" x14ac:dyDescent="0.25">
      <c r="AA4431" s="82"/>
      <c r="AB4431" s="60"/>
      <c r="AC4431" s="97"/>
      <c r="AD4431" s="83"/>
    </row>
    <row r="4432" spans="27:30" ht="15" customHeight="1" x14ac:dyDescent="0.25">
      <c r="AA4432" s="82"/>
      <c r="AB4432" s="60"/>
      <c r="AC4432" s="97"/>
      <c r="AD4432" s="83"/>
    </row>
    <row r="4433" spans="27:30" ht="15" customHeight="1" x14ac:dyDescent="0.25">
      <c r="AA4433" s="82"/>
      <c r="AB4433" s="60"/>
      <c r="AC4433" s="97"/>
      <c r="AD4433" s="83"/>
    </row>
    <row r="4434" spans="27:30" ht="15" customHeight="1" x14ac:dyDescent="0.25">
      <c r="AA4434" s="82"/>
      <c r="AB4434" s="60"/>
      <c r="AC4434" s="97"/>
      <c r="AD4434" s="83"/>
    </row>
    <row r="4435" spans="27:30" ht="15" customHeight="1" x14ac:dyDescent="0.25">
      <c r="AA4435" s="82"/>
      <c r="AB4435" s="60"/>
      <c r="AC4435" s="97"/>
      <c r="AD4435" s="83"/>
    </row>
    <row r="4436" spans="27:30" ht="15" customHeight="1" x14ac:dyDescent="0.25">
      <c r="AA4436" s="82"/>
      <c r="AB4436" s="60"/>
      <c r="AC4436" s="97"/>
      <c r="AD4436" s="83"/>
    </row>
    <row r="4437" spans="27:30" ht="15" customHeight="1" x14ac:dyDescent="0.25">
      <c r="AA4437" s="82"/>
      <c r="AB4437" s="60"/>
      <c r="AC4437" s="97"/>
      <c r="AD4437" s="83"/>
    </row>
    <row r="4438" spans="27:30" ht="15" customHeight="1" x14ac:dyDescent="0.25">
      <c r="AA4438" s="82"/>
      <c r="AB4438" s="60"/>
      <c r="AC4438" s="97"/>
      <c r="AD4438" s="83"/>
    </row>
    <row r="4439" spans="27:30" ht="15" customHeight="1" x14ac:dyDescent="0.25">
      <c r="AA4439" s="82"/>
      <c r="AB4439" s="60"/>
      <c r="AC4439" s="97"/>
      <c r="AD4439" s="83"/>
    </row>
    <row r="4440" spans="27:30" ht="15" customHeight="1" x14ac:dyDescent="0.25">
      <c r="AA4440" s="82"/>
      <c r="AB4440" s="60"/>
      <c r="AC4440" s="97"/>
      <c r="AD4440" s="83"/>
    </row>
    <row r="4441" spans="27:30" ht="15" customHeight="1" x14ac:dyDescent="0.25">
      <c r="AA4441" s="82"/>
      <c r="AB4441" s="60"/>
      <c r="AC4441" s="97"/>
      <c r="AD4441" s="83"/>
    </row>
    <row r="4442" spans="27:30" ht="15" customHeight="1" x14ac:dyDescent="0.25">
      <c r="AA4442" s="82"/>
      <c r="AB4442" s="60"/>
      <c r="AC4442" s="97"/>
      <c r="AD4442" s="83"/>
    </row>
    <row r="4443" spans="27:30" ht="15" customHeight="1" x14ac:dyDescent="0.25">
      <c r="AA4443" s="82"/>
      <c r="AB4443" s="60"/>
      <c r="AC4443" s="97"/>
      <c r="AD4443" s="83"/>
    </row>
    <row r="4444" spans="27:30" ht="15" customHeight="1" x14ac:dyDescent="0.25">
      <c r="AA4444" s="82"/>
      <c r="AB4444" s="60"/>
      <c r="AC4444" s="97"/>
      <c r="AD4444" s="83"/>
    </row>
    <row r="4445" spans="27:30" ht="15" customHeight="1" x14ac:dyDescent="0.25">
      <c r="AA4445" s="82"/>
      <c r="AB4445" s="60"/>
      <c r="AC4445" s="97"/>
      <c r="AD4445" s="83"/>
    </row>
    <row r="4446" spans="27:30" ht="15" customHeight="1" x14ac:dyDescent="0.25">
      <c r="AA4446" s="82"/>
      <c r="AB4446" s="60"/>
      <c r="AC4446" s="97"/>
      <c r="AD4446" s="83"/>
    </row>
    <row r="4447" spans="27:30" ht="15" customHeight="1" x14ac:dyDescent="0.25">
      <c r="AA4447" s="82"/>
      <c r="AB4447" s="60"/>
      <c r="AC4447" s="97"/>
      <c r="AD4447" s="83"/>
    </row>
    <row r="4448" spans="27:30" ht="15" customHeight="1" x14ac:dyDescent="0.25">
      <c r="AA4448" s="82"/>
      <c r="AB4448" s="60"/>
      <c r="AC4448" s="97"/>
      <c r="AD4448" s="83"/>
    </row>
    <row r="4449" spans="27:30" ht="15" customHeight="1" x14ac:dyDescent="0.25">
      <c r="AA4449" s="82"/>
      <c r="AB4449" s="60"/>
      <c r="AC4449" s="97"/>
      <c r="AD4449" s="83"/>
    </row>
    <row r="4450" spans="27:30" ht="15" customHeight="1" x14ac:dyDescent="0.25">
      <c r="AA4450" s="82"/>
      <c r="AB4450" s="60"/>
      <c r="AC4450" s="97"/>
      <c r="AD4450" s="83"/>
    </row>
    <row r="4451" spans="27:30" ht="15" customHeight="1" x14ac:dyDescent="0.25">
      <c r="AA4451" s="82"/>
      <c r="AB4451" s="60"/>
      <c r="AC4451" s="97"/>
      <c r="AD4451" s="83"/>
    </row>
    <row r="4452" spans="27:30" ht="15" customHeight="1" x14ac:dyDescent="0.25">
      <c r="AA4452" s="82"/>
      <c r="AB4452" s="60"/>
      <c r="AC4452" s="97"/>
      <c r="AD4452" s="83"/>
    </row>
    <row r="4453" spans="27:30" ht="15" customHeight="1" x14ac:dyDescent="0.25">
      <c r="AA4453" s="82"/>
      <c r="AB4453" s="60"/>
      <c r="AC4453" s="97"/>
      <c r="AD4453" s="83"/>
    </row>
    <row r="4454" spans="27:30" ht="15" customHeight="1" x14ac:dyDescent="0.25">
      <c r="AA4454" s="82"/>
      <c r="AB4454" s="60"/>
      <c r="AC4454" s="97"/>
      <c r="AD4454" s="83"/>
    </row>
    <row r="4455" spans="27:30" ht="15" customHeight="1" x14ac:dyDescent="0.25">
      <c r="AA4455" s="82"/>
      <c r="AB4455" s="60"/>
      <c r="AC4455" s="97"/>
      <c r="AD4455" s="83"/>
    </row>
    <row r="4456" spans="27:30" ht="15" customHeight="1" x14ac:dyDescent="0.25">
      <c r="AA4456" s="82"/>
      <c r="AB4456" s="60"/>
      <c r="AC4456" s="97"/>
      <c r="AD4456" s="83"/>
    </row>
    <row r="4457" spans="27:30" ht="15" customHeight="1" x14ac:dyDescent="0.25">
      <c r="AA4457" s="82"/>
      <c r="AB4457" s="60"/>
      <c r="AC4457" s="97"/>
      <c r="AD4457" s="83"/>
    </row>
    <row r="4458" spans="27:30" ht="15" customHeight="1" x14ac:dyDescent="0.25">
      <c r="AA4458" s="82"/>
      <c r="AB4458" s="60"/>
      <c r="AC4458" s="97"/>
      <c r="AD4458" s="83"/>
    </row>
    <row r="4459" spans="27:30" ht="15" customHeight="1" x14ac:dyDescent="0.25">
      <c r="AA4459" s="82"/>
      <c r="AB4459" s="60"/>
      <c r="AC4459" s="97"/>
      <c r="AD4459" s="83"/>
    </row>
    <row r="4460" spans="27:30" ht="15" customHeight="1" x14ac:dyDescent="0.25">
      <c r="AA4460" s="82"/>
      <c r="AB4460" s="60"/>
      <c r="AC4460" s="97"/>
      <c r="AD4460" s="83"/>
    </row>
    <row r="4461" spans="27:30" ht="15" customHeight="1" x14ac:dyDescent="0.25">
      <c r="AA4461" s="82"/>
      <c r="AB4461" s="60"/>
      <c r="AC4461" s="97"/>
      <c r="AD4461" s="83"/>
    </row>
    <row r="4462" spans="27:30" ht="15" customHeight="1" x14ac:dyDescent="0.25">
      <c r="AA4462" s="82"/>
      <c r="AB4462" s="60"/>
      <c r="AC4462" s="97"/>
      <c r="AD4462" s="83"/>
    </row>
    <row r="4463" spans="27:30" ht="15" customHeight="1" x14ac:dyDescent="0.25">
      <c r="AA4463" s="82"/>
      <c r="AB4463" s="60"/>
      <c r="AC4463" s="97"/>
      <c r="AD4463" s="83"/>
    </row>
    <row r="4464" spans="27:30" ht="15" customHeight="1" x14ac:dyDescent="0.25">
      <c r="AA4464" s="82"/>
      <c r="AB4464" s="60"/>
      <c r="AC4464" s="97"/>
      <c r="AD4464" s="83"/>
    </row>
    <row r="4465" spans="27:30" ht="15" customHeight="1" x14ac:dyDescent="0.25">
      <c r="AA4465" s="82"/>
      <c r="AB4465" s="60"/>
      <c r="AC4465" s="97"/>
      <c r="AD4465" s="83"/>
    </row>
    <row r="4466" spans="27:30" ht="15" customHeight="1" x14ac:dyDescent="0.25">
      <c r="AA4466" s="82"/>
      <c r="AB4466" s="60"/>
      <c r="AC4466" s="97"/>
      <c r="AD4466" s="83"/>
    </row>
    <row r="4467" spans="27:30" ht="15" customHeight="1" x14ac:dyDescent="0.25">
      <c r="AA4467" s="82"/>
      <c r="AB4467" s="60"/>
      <c r="AC4467" s="97"/>
      <c r="AD4467" s="83"/>
    </row>
    <row r="4468" spans="27:30" ht="15" customHeight="1" x14ac:dyDescent="0.25">
      <c r="AA4468" s="82"/>
      <c r="AB4468" s="60"/>
      <c r="AC4468" s="97"/>
      <c r="AD4468" s="83"/>
    </row>
    <row r="4469" spans="27:30" ht="15" customHeight="1" x14ac:dyDescent="0.25">
      <c r="AA4469" s="82"/>
      <c r="AB4469" s="60"/>
      <c r="AC4469" s="97"/>
      <c r="AD4469" s="83"/>
    </row>
    <row r="4470" spans="27:30" ht="15" customHeight="1" x14ac:dyDescent="0.25">
      <c r="AA4470" s="82"/>
      <c r="AB4470" s="60"/>
      <c r="AC4470" s="97"/>
      <c r="AD4470" s="83"/>
    </row>
    <row r="4471" spans="27:30" ht="15" customHeight="1" x14ac:dyDescent="0.25">
      <c r="AA4471" s="82"/>
      <c r="AB4471" s="60"/>
      <c r="AC4471" s="97"/>
      <c r="AD4471" s="83"/>
    </row>
    <row r="4472" spans="27:30" ht="15" customHeight="1" x14ac:dyDescent="0.25">
      <c r="AA4472" s="82"/>
      <c r="AB4472" s="60"/>
      <c r="AC4472" s="97"/>
      <c r="AD4472" s="83"/>
    </row>
    <row r="4473" spans="27:30" ht="15" customHeight="1" x14ac:dyDescent="0.25">
      <c r="AA4473" s="82"/>
      <c r="AB4473" s="60"/>
      <c r="AC4473" s="97"/>
      <c r="AD4473" s="83"/>
    </row>
    <row r="4474" spans="27:30" ht="15" customHeight="1" x14ac:dyDescent="0.25">
      <c r="AA4474" s="82"/>
      <c r="AB4474" s="60"/>
      <c r="AC4474" s="97"/>
      <c r="AD4474" s="83"/>
    </row>
    <row r="4475" spans="27:30" ht="15" customHeight="1" x14ac:dyDescent="0.25">
      <c r="AA4475" s="82"/>
      <c r="AB4475" s="60"/>
      <c r="AC4475" s="97"/>
      <c r="AD4475" s="83"/>
    </row>
    <row r="4476" spans="27:30" ht="15" customHeight="1" x14ac:dyDescent="0.25">
      <c r="AA4476" s="82"/>
      <c r="AB4476" s="60"/>
      <c r="AC4476" s="97"/>
      <c r="AD4476" s="83"/>
    </row>
    <row r="4477" spans="27:30" ht="15" customHeight="1" x14ac:dyDescent="0.25">
      <c r="AA4477" s="82"/>
      <c r="AB4477" s="60"/>
      <c r="AC4477" s="97"/>
      <c r="AD4477" s="83"/>
    </row>
    <row r="4478" spans="27:30" ht="15" customHeight="1" x14ac:dyDescent="0.25">
      <c r="AA4478" s="82"/>
      <c r="AB4478" s="60"/>
      <c r="AC4478" s="97"/>
      <c r="AD4478" s="83"/>
    </row>
    <row r="4479" spans="27:30" ht="15" customHeight="1" x14ac:dyDescent="0.25">
      <c r="AA4479" s="82"/>
      <c r="AB4479" s="60"/>
      <c r="AC4479" s="97"/>
      <c r="AD4479" s="83"/>
    </row>
    <row r="4480" spans="27:30" ht="15" customHeight="1" x14ac:dyDescent="0.25">
      <c r="AA4480" s="82"/>
      <c r="AB4480" s="60"/>
      <c r="AC4480" s="97"/>
      <c r="AD4480" s="83"/>
    </row>
    <row r="4481" spans="27:30" ht="15" customHeight="1" x14ac:dyDescent="0.25">
      <c r="AA4481" s="82"/>
      <c r="AB4481" s="60"/>
      <c r="AC4481" s="97"/>
      <c r="AD4481" s="83"/>
    </row>
    <row r="4482" spans="27:30" ht="15" customHeight="1" x14ac:dyDescent="0.25">
      <c r="AA4482" s="82"/>
      <c r="AB4482" s="60"/>
      <c r="AC4482" s="97"/>
      <c r="AD4482" s="83"/>
    </row>
    <row r="4483" spans="27:30" ht="15" customHeight="1" x14ac:dyDescent="0.25">
      <c r="AA4483" s="82"/>
      <c r="AB4483" s="60"/>
      <c r="AC4483" s="97"/>
      <c r="AD4483" s="83"/>
    </row>
    <row r="4484" spans="27:30" ht="15" customHeight="1" x14ac:dyDescent="0.25">
      <c r="AA4484" s="82"/>
      <c r="AB4484" s="60"/>
      <c r="AC4484" s="97"/>
      <c r="AD4484" s="83"/>
    </row>
    <row r="4485" spans="27:30" ht="15" customHeight="1" x14ac:dyDescent="0.25">
      <c r="AA4485" s="82"/>
      <c r="AB4485" s="60"/>
      <c r="AC4485" s="97"/>
      <c r="AD4485" s="83"/>
    </row>
    <row r="4486" spans="27:30" ht="15" customHeight="1" x14ac:dyDescent="0.25">
      <c r="AA4486" s="82"/>
      <c r="AB4486" s="60"/>
      <c r="AC4486" s="97"/>
      <c r="AD4486" s="83"/>
    </row>
    <row r="4487" spans="27:30" ht="15" customHeight="1" x14ac:dyDescent="0.25">
      <c r="AA4487" s="82"/>
      <c r="AB4487" s="60"/>
      <c r="AC4487" s="97"/>
      <c r="AD4487" s="83"/>
    </row>
    <row r="4488" spans="27:30" ht="15" customHeight="1" x14ac:dyDescent="0.25">
      <c r="AA4488" s="82"/>
      <c r="AB4488" s="60"/>
      <c r="AC4488" s="97"/>
      <c r="AD4488" s="83"/>
    </row>
    <row r="4489" spans="27:30" ht="15" customHeight="1" x14ac:dyDescent="0.25">
      <c r="AA4489" s="82"/>
      <c r="AB4489" s="60"/>
      <c r="AC4489" s="97"/>
      <c r="AD4489" s="83"/>
    </row>
    <row r="4490" spans="27:30" ht="15" customHeight="1" x14ac:dyDescent="0.25">
      <c r="AA4490" s="82"/>
      <c r="AB4490" s="60"/>
      <c r="AC4490" s="97"/>
      <c r="AD4490" s="83"/>
    </row>
    <row r="4491" spans="27:30" ht="15" customHeight="1" x14ac:dyDescent="0.25">
      <c r="AA4491" s="82"/>
      <c r="AB4491" s="60"/>
      <c r="AC4491" s="97"/>
      <c r="AD4491" s="83"/>
    </row>
    <row r="4492" spans="27:30" ht="15" customHeight="1" x14ac:dyDescent="0.25">
      <c r="AA4492" s="82"/>
      <c r="AB4492" s="60"/>
      <c r="AC4492" s="97"/>
      <c r="AD4492" s="83"/>
    </row>
    <row r="4493" spans="27:30" ht="15" customHeight="1" x14ac:dyDescent="0.25">
      <c r="AA4493" s="82"/>
      <c r="AB4493" s="60"/>
      <c r="AC4493" s="97"/>
      <c r="AD4493" s="83"/>
    </row>
    <row r="4494" spans="27:30" ht="15" customHeight="1" x14ac:dyDescent="0.25">
      <c r="AA4494" s="82"/>
      <c r="AB4494" s="60"/>
      <c r="AC4494" s="97"/>
      <c r="AD4494" s="83"/>
    </row>
    <row r="4495" spans="27:30" ht="15" customHeight="1" x14ac:dyDescent="0.25">
      <c r="AA4495" s="82"/>
      <c r="AB4495" s="60"/>
      <c r="AC4495" s="97"/>
      <c r="AD4495" s="83"/>
    </row>
    <row r="4496" spans="27:30" ht="15" customHeight="1" x14ac:dyDescent="0.25">
      <c r="AA4496" s="82"/>
      <c r="AB4496" s="60"/>
      <c r="AC4496" s="97"/>
      <c r="AD4496" s="83"/>
    </row>
    <row r="4497" spans="27:30" ht="15" customHeight="1" x14ac:dyDescent="0.25">
      <c r="AA4497" s="82"/>
      <c r="AB4497" s="60"/>
      <c r="AC4497" s="97"/>
      <c r="AD4497" s="83"/>
    </row>
    <row r="4498" spans="27:30" ht="15" customHeight="1" x14ac:dyDescent="0.25">
      <c r="AA4498" s="82"/>
      <c r="AB4498" s="60"/>
      <c r="AC4498" s="97"/>
      <c r="AD4498" s="83"/>
    </row>
    <row r="4499" spans="27:30" ht="15" customHeight="1" x14ac:dyDescent="0.25">
      <c r="AA4499" s="82"/>
      <c r="AB4499" s="60"/>
      <c r="AC4499" s="97"/>
      <c r="AD4499" s="83"/>
    </row>
    <row r="4500" spans="27:30" ht="15" customHeight="1" x14ac:dyDescent="0.25">
      <c r="AA4500" s="82"/>
      <c r="AB4500" s="60"/>
      <c r="AC4500" s="97"/>
      <c r="AD4500" s="83"/>
    </row>
    <row r="4501" spans="27:30" ht="15" customHeight="1" x14ac:dyDescent="0.25">
      <c r="AA4501" s="82"/>
      <c r="AB4501" s="60"/>
      <c r="AC4501" s="97"/>
      <c r="AD4501" s="83"/>
    </row>
    <row r="4502" spans="27:30" ht="15" customHeight="1" x14ac:dyDescent="0.25">
      <c r="AA4502" s="82"/>
      <c r="AB4502" s="60"/>
      <c r="AC4502" s="97"/>
      <c r="AD4502" s="83"/>
    </row>
    <row r="4503" spans="27:30" ht="15" customHeight="1" x14ac:dyDescent="0.25">
      <c r="AA4503" s="82"/>
      <c r="AB4503" s="60"/>
      <c r="AC4503" s="97"/>
      <c r="AD4503" s="83"/>
    </row>
    <row r="4504" spans="27:30" ht="15" customHeight="1" x14ac:dyDescent="0.25">
      <c r="AA4504" s="82"/>
      <c r="AB4504" s="60"/>
      <c r="AC4504" s="97"/>
      <c r="AD4504" s="83"/>
    </row>
    <row r="4505" spans="27:30" ht="15" customHeight="1" x14ac:dyDescent="0.25">
      <c r="AA4505" s="82"/>
      <c r="AB4505" s="60"/>
      <c r="AC4505" s="97"/>
      <c r="AD4505" s="83"/>
    </row>
    <row r="4506" spans="27:30" ht="15" customHeight="1" x14ac:dyDescent="0.25">
      <c r="AA4506" s="82"/>
      <c r="AB4506" s="60"/>
      <c r="AC4506" s="97"/>
      <c r="AD4506" s="83"/>
    </row>
    <row r="4507" spans="27:30" ht="15" customHeight="1" x14ac:dyDescent="0.25">
      <c r="AA4507" s="82"/>
      <c r="AB4507" s="60"/>
      <c r="AC4507" s="97"/>
      <c r="AD4507" s="83"/>
    </row>
    <row r="4508" spans="27:30" ht="15" customHeight="1" x14ac:dyDescent="0.25">
      <c r="AA4508" s="82"/>
      <c r="AB4508" s="60"/>
      <c r="AC4508" s="97"/>
      <c r="AD4508" s="83"/>
    </row>
    <row r="4509" spans="27:30" ht="15" customHeight="1" x14ac:dyDescent="0.25">
      <c r="AA4509" s="82"/>
      <c r="AB4509" s="60"/>
      <c r="AC4509" s="97"/>
      <c r="AD4509" s="83"/>
    </row>
    <row r="4510" spans="27:30" ht="15" customHeight="1" x14ac:dyDescent="0.25">
      <c r="AA4510" s="82"/>
      <c r="AB4510" s="60"/>
      <c r="AC4510" s="97"/>
      <c r="AD4510" s="83"/>
    </row>
    <row r="4511" spans="27:30" ht="15" customHeight="1" x14ac:dyDescent="0.25">
      <c r="AA4511" s="82"/>
      <c r="AB4511" s="60"/>
      <c r="AC4511" s="97"/>
      <c r="AD4511" s="83"/>
    </row>
    <row r="4512" spans="27:30" ht="15" customHeight="1" x14ac:dyDescent="0.25">
      <c r="AA4512" s="82"/>
      <c r="AB4512" s="60"/>
      <c r="AC4512" s="97"/>
      <c r="AD4512" s="83"/>
    </row>
    <row r="4513" spans="27:30" ht="15" customHeight="1" x14ac:dyDescent="0.25">
      <c r="AA4513" s="82"/>
      <c r="AB4513" s="60"/>
      <c r="AC4513" s="97"/>
      <c r="AD4513" s="83"/>
    </row>
    <row r="4514" spans="27:30" ht="15" customHeight="1" x14ac:dyDescent="0.25">
      <c r="AA4514" s="82"/>
      <c r="AB4514" s="60"/>
      <c r="AC4514" s="97"/>
      <c r="AD4514" s="83"/>
    </row>
    <row r="4515" spans="27:30" ht="15" customHeight="1" x14ac:dyDescent="0.25">
      <c r="AA4515" s="82"/>
      <c r="AB4515" s="60"/>
      <c r="AC4515" s="97"/>
      <c r="AD4515" s="83"/>
    </row>
    <row r="4516" spans="27:30" ht="15" customHeight="1" x14ac:dyDescent="0.25">
      <c r="AA4516" s="82"/>
      <c r="AB4516" s="60"/>
      <c r="AC4516" s="97"/>
      <c r="AD4516" s="83"/>
    </row>
    <row r="4517" spans="27:30" ht="15" customHeight="1" x14ac:dyDescent="0.25">
      <c r="AA4517" s="82"/>
      <c r="AB4517" s="60"/>
      <c r="AC4517" s="97"/>
      <c r="AD4517" s="83"/>
    </row>
    <row r="4518" spans="27:30" ht="15" customHeight="1" x14ac:dyDescent="0.25">
      <c r="AA4518" s="82"/>
      <c r="AB4518" s="60"/>
      <c r="AC4518" s="97"/>
      <c r="AD4518" s="83"/>
    </row>
    <row r="4519" spans="27:30" ht="15" customHeight="1" x14ac:dyDescent="0.25">
      <c r="AA4519" s="82"/>
      <c r="AB4519" s="60"/>
      <c r="AC4519" s="97"/>
      <c r="AD4519" s="83"/>
    </row>
    <row r="4520" spans="27:30" ht="15" customHeight="1" x14ac:dyDescent="0.25">
      <c r="AA4520" s="82"/>
      <c r="AB4520" s="60"/>
      <c r="AC4520" s="97"/>
      <c r="AD4520" s="83"/>
    </row>
    <row r="4521" spans="27:30" ht="15" customHeight="1" x14ac:dyDescent="0.25">
      <c r="AA4521" s="82"/>
      <c r="AB4521" s="60"/>
      <c r="AC4521" s="97"/>
      <c r="AD4521" s="83"/>
    </row>
    <row r="4522" spans="27:30" ht="15" customHeight="1" x14ac:dyDescent="0.25">
      <c r="AA4522" s="82"/>
      <c r="AB4522" s="60"/>
      <c r="AC4522" s="97"/>
      <c r="AD4522" s="83"/>
    </row>
    <row r="4523" spans="27:30" ht="15" customHeight="1" x14ac:dyDescent="0.25">
      <c r="AA4523" s="82"/>
      <c r="AB4523" s="60"/>
      <c r="AC4523" s="97"/>
      <c r="AD4523" s="83"/>
    </row>
    <row r="4524" spans="27:30" ht="15" customHeight="1" x14ac:dyDescent="0.25">
      <c r="AA4524" s="82"/>
      <c r="AB4524" s="60"/>
      <c r="AC4524" s="97"/>
      <c r="AD4524" s="83"/>
    </row>
    <row r="4525" spans="27:30" ht="15" customHeight="1" x14ac:dyDescent="0.25">
      <c r="AA4525" s="82"/>
      <c r="AB4525" s="60"/>
      <c r="AC4525" s="97"/>
      <c r="AD4525" s="83"/>
    </row>
    <row r="4526" spans="27:30" ht="15" customHeight="1" x14ac:dyDescent="0.25">
      <c r="AA4526" s="82"/>
      <c r="AB4526" s="60"/>
      <c r="AC4526" s="97"/>
      <c r="AD4526" s="83"/>
    </row>
    <row r="4527" spans="27:30" ht="15" customHeight="1" x14ac:dyDescent="0.25">
      <c r="AA4527" s="82"/>
      <c r="AB4527" s="60"/>
      <c r="AC4527" s="97"/>
      <c r="AD4527" s="83"/>
    </row>
    <row r="4528" spans="27:30" ht="15" customHeight="1" x14ac:dyDescent="0.25">
      <c r="AA4528" s="82"/>
      <c r="AB4528" s="60"/>
      <c r="AC4528" s="97"/>
      <c r="AD4528" s="83"/>
    </row>
    <row r="4529" spans="27:30" ht="15" customHeight="1" x14ac:dyDescent="0.25">
      <c r="AA4529" s="82"/>
      <c r="AB4529" s="60"/>
      <c r="AC4529" s="97"/>
      <c r="AD4529" s="83"/>
    </row>
    <row r="4530" spans="27:30" ht="15" customHeight="1" x14ac:dyDescent="0.25">
      <c r="AA4530" s="82"/>
      <c r="AB4530" s="60"/>
      <c r="AC4530" s="97"/>
      <c r="AD4530" s="83"/>
    </row>
    <row r="4531" spans="27:30" ht="15" customHeight="1" x14ac:dyDescent="0.25">
      <c r="AA4531" s="82"/>
      <c r="AB4531" s="60"/>
      <c r="AC4531" s="97"/>
      <c r="AD4531" s="83"/>
    </row>
    <row r="4532" spans="27:30" ht="15" customHeight="1" x14ac:dyDescent="0.25">
      <c r="AA4532" s="82"/>
      <c r="AB4532" s="60"/>
      <c r="AC4532" s="97"/>
      <c r="AD4532" s="83"/>
    </row>
    <row r="4533" spans="27:30" ht="15" customHeight="1" x14ac:dyDescent="0.25">
      <c r="AA4533" s="82"/>
      <c r="AB4533" s="60"/>
      <c r="AC4533" s="97"/>
      <c r="AD4533" s="83"/>
    </row>
    <row r="4534" spans="27:30" ht="15" customHeight="1" x14ac:dyDescent="0.25">
      <c r="AA4534" s="82"/>
      <c r="AB4534" s="60"/>
      <c r="AC4534" s="97"/>
      <c r="AD4534" s="83"/>
    </row>
    <row r="4535" spans="27:30" ht="15" customHeight="1" x14ac:dyDescent="0.25">
      <c r="AA4535" s="82"/>
      <c r="AB4535" s="60"/>
      <c r="AC4535" s="97"/>
      <c r="AD4535" s="83"/>
    </row>
    <row r="4536" spans="27:30" ht="15" customHeight="1" x14ac:dyDescent="0.25">
      <c r="AA4536" s="82"/>
      <c r="AB4536" s="60"/>
      <c r="AC4536" s="97"/>
      <c r="AD4536" s="83"/>
    </row>
    <row r="4537" spans="27:30" ht="15" customHeight="1" x14ac:dyDescent="0.25">
      <c r="AA4537" s="82"/>
      <c r="AB4537" s="60"/>
      <c r="AC4537" s="97"/>
      <c r="AD4537" s="83"/>
    </row>
    <row r="4538" spans="27:30" ht="15" customHeight="1" x14ac:dyDescent="0.25">
      <c r="AA4538" s="82"/>
      <c r="AB4538" s="60"/>
      <c r="AC4538" s="97"/>
      <c r="AD4538" s="83"/>
    </row>
    <row r="4539" spans="27:30" ht="15" customHeight="1" x14ac:dyDescent="0.25">
      <c r="AA4539" s="82"/>
      <c r="AB4539" s="60"/>
      <c r="AC4539" s="97"/>
      <c r="AD4539" s="83"/>
    </row>
    <row r="4540" spans="27:30" ht="15" customHeight="1" x14ac:dyDescent="0.25">
      <c r="AA4540" s="82"/>
      <c r="AB4540" s="60"/>
      <c r="AC4540" s="97"/>
      <c r="AD4540" s="83"/>
    </row>
    <row r="4541" spans="27:30" ht="15" customHeight="1" x14ac:dyDescent="0.25">
      <c r="AA4541" s="82"/>
      <c r="AB4541" s="60"/>
      <c r="AC4541" s="97"/>
      <c r="AD4541" s="83"/>
    </row>
    <row r="4542" spans="27:30" ht="15" customHeight="1" x14ac:dyDescent="0.25">
      <c r="AA4542" s="82"/>
      <c r="AB4542" s="60"/>
      <c r="AC4542" s="97"/>
      <c r="AD4542" s="83"/>
    </row>
    <row r="4543" spans="27:30" ht="15" customHeight="1" x14ac:dyDescent="0.25">
      <c r="AA4543" s="82"/>
      <c r="AB4543" s="60"/>
      <c r="AC4543" s="97"/>
      <c r="AD4543" s="83"/>
    </row>
    <row r="4544" spans="27:30" ht="15" customHeight="1" x14ac:dyDescent="0.25">
      <c r="AA4544" s="82"/>
      <c r="AB4544" s="60"/>
      <c r="AC4544" s="97"/>
      <c r="AD4544" s="83"/>
    </row>
    <row r="4545" spans="27:30" ht="15" customHeight="1" x14ac:dyDescent="0.25">
      <c r="AA4545" s="82"/>
      <c r="AB4545" s="60"/>
      <c r="AC4545" s="97"/>
      <c r="AD4545" s="83"/>
    </row>
    <row r="4546" spans="27:30" ht="15" customHeight="1" x14ac:dyDescent="0.25">
      <c r="AA4546" s="82"/>
      <c r="AB4546" s="60"/>
      <c r="AC4546" s="97"/>
      <c r="AD4546" s="83"/>
    </row>
    <row r="4547" spans="27:30" ht="15" customHeight="1" x14ac:dyDescent="0.25">
      <c r="AA4547" s="82"/>
      <c r="AB4547" s="60"/>
      <c r="AC4547" s="97"/>
      <c r="AD4547" s="83"/>
    </row>
    <row r="4548" spans="27:30" ht="15" customHeight="1" x14ac:dyDescent="0.25">
      <c r="AA4548" s="82"/>
      <c r="AB4548" s="60"/>
      <c r="AC4548" s="97"/>
      <c r="AD4548" s="83"/>
    </row>
    <row r="4549" spans="27:30" ht="15" customHeight="1" x14ac:dyDescent="0.25">
      <c r="AA4549" s="82"/>
      <c r="AB4549" s="60"/>
      <c r="AC4549" s="97"/>
      <c r="AD4549" s="83"/>
    </row>
    <row r="4550" spans="27:30" ht="15" customHeight="1" x14ac:dyDescent="0.25">
      <c r="AA4550" s="82"/>
      <c r="AB4550" s="60"/>
      <c r="AC4550" s="97"/>
      <c r="AD4550" s="83"/>
    </row>
    <row r="4551" spans="27:30" ht="15" customHeight="1" x14ac:dyDescent="0.25">
      <c r="AA4551" s="82"/>
      <c r="AB4551" s="60"/>
      <c r="AC4551" s="97"/>
      <c r="AD4551" s="83"/>
    </row>
    <row r="4552" spans="27:30" ht="15" customHeight="1" x14ac:dyDescent="0.25">
      <c r="AA4552" s="82"/>
      <c r="AB4552" s="60"/>
      <c r="AC4552" s="97"/>
      <c r="AD4552" s="83"/>
    </row>
    <row r="4553" spans="27:30" ht="15" customHeight="1" x14ac:dyDescent="0.25">
      <c r="AA4553" s="82"/>
      <c r="AB4553" s="60"/>
      <c r="AC4553" s="97"/>
      <c r="AD4553" s="83"/>
    </row>
    <row r="4554" spans="27:30" ht="15" customHeight="1" x14ac:dyDescent="0.25">
      <c r="AA4554" s="82"/>
      <c r="AB4554" s="60"/>
      <c r="AC4554" s="97"/>
      <c r="AD4554" s="83"/>
    </row>
    <row r="4555" spans="27:30" ht="15" customHeight="1" x14ac:dyDescent="0.25">
      <c r="AA4555" s="82"/>
      <c r="AB4555" s="60"/>
      <c r="AC4555" s="97"/>
      <c r="AD4555" s="83"/>
    </row>
    <row r="4556" spans="27:30" ht="15" customHeight="1" x14ac:dyDescent="0.25">
      <c r="AA4556" s="82"/>
      <c r="AB4556" s="60"/>
      <c r="AC4556" s="97"/>
      <c r="AD4556" s="83"/>
    </row>
    <row r="4557" spans="27:30" ht="15" customHeight="1" x14ac:dyDescent="0.25">
      <c r="AA4557" s="82"/>
      <c r="AB4557" s="60"/>
      <c r="AC4557" s="97"/>
      <c r="AD4557" s="83"/>
    </row>
    <row r="4558" spans="27:30" ht="15" customHeight="1" x14ac:dyDescent="0.25">
      <c r="AA4558" s="82"/>
      <c r="AB4558" s="60"/>
      <c r="AC4558" s="97"/>
      <c r="AD4558" s="83"/>
    </row>
    <row r="4559" spans="27:30" ht="15" customHeight="1" x14ac:dyDescent="0.25">
      <c r="AA4559" s="82"/>
      <c r="AB4559" s="60"/>
      <c r="AC4559" s="97"/>
      <c r="AD4559" s="83"/>
    </row>
    <row r="4560" spans="27:30" ht="15" customHeight="1" x14ac:dyDescent="0.25">
      <c r="AA4560" s="82"/>
      <c r="AB4560" s="60"/>
      <c r="AC4560" s="97"/>
      <c r="AD4560" s="83"/>
    </row>
    <row r="4561" spans="27:30" ht="15" customHeight="1" x14ac:dyDescent="0.25">
      <c r="AA4561" s="82"/>
      <c r="AB4561" s="60"/>
      <c r="AC4561" s="97"/>
      <c r="AD4561" s="83"/>
    </row>
    <row r="4562" spans="27:30" ht="15" customHeight="1" x14ac:dyDescent="0.25">
      <c r="AA4562" s="82"/>
      <c r="AB4562" s="60"/>
      <c r="AC4562" s="97"/>
      <c r="AD4562" s="83"/>
    </row>
    <row r="4563" spans="27:30" ht="15" customHeight="1" x14ac:dyDescent="0.25">
      <c r="AA4563" s="82"/>
      <c r="AB4563" s="60"/>
      <c r="AC4563" s="97"/>
      <c r="AD4563" s="83"/>
    </row>
    <row r="4564" spans="27:30" ht="15" customHeight="1" x14ac:dyDescent="0.25">
      <c r="AA4564" s="82"/>
      <c r="AB4564" s="60"/>
      <c r="AC4564" s="97"/>
      <c r="AD4564" s="83"/>
    </row>
    <row r="4565" spans="27:30" ht="15" customHeight="1" x14ac:dyDescent="0.25">
      <c r="AA4565" s="82"/>
      <c r="AB4565" s="60"/>
      <c r="AC4565" s="97"/>
      <c r="AD4565" s="83"/>
    </row>
    <row r="4566" spans="27:30" ht="15" customHeight="1" x14ac:dyDescent="0.25">
      <c r="AA4566" s="82"/>
      <c r="AB4566" s="60"/>
      <c r="AC4566" s="97"/>
      <c r="AD4566" s="83"/>
    </row>
    <row r="4567" spans="27:30" ht="15" customHeight="1" x14ac:dyDescent="0.25">
      <c r="AA4567" s="82"/>
      <c r="AB4567" s="60"/>
      <c r="AC4567" s="97"/>
      <c r="AD4567" s="83"/>
    </row>
    <row r="4568" spans="27:30" ht="15" customHeight="1" x14ac:dyDescent="0.25">
      <c r="AA4568" s="82"/>
      <c r="AB4568" s="60"/>
      <c r="AC4568" s="97"/>
      <c r="AD4568" s="83"/>
    </row>
    <row r="4569" spans="27:30" ht="15" customHeight="1" x14ac:dyDescent="0.25">
      <c r="AA4569" s="82"/>
      <c r="AB4569" s="60"/>
      <c r="AC4569" s="97"/>
      <c r="AD4569" s="83"/>
    </row>
    <row r="4570" spans="27:30" ht="15" customHeight="1" x14ac:dyDescent="0.25">
      <c r="AA4570" s="82"/>
      <c r="AB4570" s="60"/>
      <c r="AC4570" s="97"/>
      <c r="AD4570" s="83"/>
    </row>
    <row r="4571" spans="27:30" ht="15" customHeight="1" x14ac:dyDescent="0.25">
      <c r="AA4571" s="82"/>
      <c r="AB4571" s="60"/>
      <c r="AC4571" s="97"/>
      <c r="AD4571" s="83"/>
    </row>
    <row r="4572" spans="27:30" ht="15" customHeight="1" x14ac:dyDescent="0.25">
      <c r="AA4572" s="82"/>
      <c r="AB4572" s="60"/>
      <c r="AC4572" s="97"/>
      <c r="AD4572" s="83"/>
    </row>
    <row r="4573" spans="27:30" ht="15" customHeight="1" x14ac:dyDescent="0.25">
      <c r="AA4573" s="82"/>
      <c r="AB4573" s="60"/>
      <c r="AC4573" s="97"/>
      <c r="AD4573" s="83"/>
    </row>
    <row r="4574" spans="27:30" ht="15" customHeight="1" x14ac:dyDescent="0.25">
      <c r="AA4574" s="82"/>
      <c r="AB4574" s="60"/>
      <c r="AC4574" s="97"/>
      <c r="AD4574" s="83"/>
    </row>
    <row r="4575" spans="27:30" ht="15" customHeight="1" x14ac:dyDescent="0.25">
      <c r="AA4575" s="82"/>
      <c r="AB4575" s="60"/>
      <c r="AC4575" s="97"/>
      <c r="AD4575" s="83"/>
    </row>
    <row r="4576" spans="27:30" ht="15" customHeight="1" x14ac:dyDescent="0.25">
      <c r="AA4576" s="82"/>
      <c r="AB4576" s="60"/>
      <c r="AC4576" s="97"/>
      <c r="AD4576" s="83"/>
    </row>
    <row r="4577" spans="27:30" ht="15" customHeight="1" x14ac:dyDescent="0.25">
      <c r="AA4577" s="82"/>
      <c r="AB4577" s="60"/>
      <c r="AC4577" s="97"/>
      <c r="AD4577" s="83"/>
    </row>
    <row r="4578" spans="27:30" ht="15" customHeight="1" x14ac:dyDescent="0.25">
      <c r="AA4578" s="82"/>
      <c r="AB4578" s="60"/>
      <c r="AC4578" s="97"/>
      <c r="AD4578" s="83"/>
    </row>
    <row r="4579" spans="27:30" ht="15" customHeight="1" x14ac:dyDescent="0.25">
      <c r="AA4579" s="82"/>
      <c r="AB4579" s="60"/>
      <c r="AC4579" s="97"/>
      <c r="AD4579" s="83"/>
    </row>
    <row r="4580" spans="27:30" ht="15" customHeight="1" x14ac:dyDescent="0.25">
      <c r="AA4580" s="82"/>
      <c r="AB4580" s="60"/>
      <c r="AC4580" s="97"/>
      <c r="AD4580" s="83"/>
    </row>
    <row r="4581" spans="27:30" ht="15" customHeight="1" x14ac:dyDescent="0.25">
      <c r="AA4581" s="82"/>
      <c r="AB4581" s="60"/>
      <c r="AC4581" s="97"/>
      <c r="AD4581" s="83"/>
    </row>
    <row r="4582" spans="27:30" ht="15" customHeight="1" x14ac:dyDescent="0.25">
      <c r="AA4582" s="82"/>
      <c r="AB4582" s="60"/>
      <c r="AC4582" s="97"/>
      <c r="AD4582" s="83"/>
    </row>
    <row r="4583" spans="27:30" ht="15" customHeight="1" x14ac:dyDescent="0.25">
      <c r="AA4583" s="82"/>
      <c r="AB4583" s="60"/>
      <c r="AC4583" s="97"/>
      <c r="AD4583" s="83"/>
    </row>
    <row r="4584" spans="27:30" ht="15" customHeight="1" x14ac:dyDescent="0.25">
      <c r="AA4584" s="82"/>
      <c r="AB4584" s="60"/>
      <c r="AC4584" s="97"/>
      <c r="AD4584" s="83"/>
    </row>
    <row r="4585" spans="27:30" ht="15" customHeight="1" x14ac:dyDescent="0.25">
      <c r="AA4585" s="82"/>
      <c r="AB4585" s="60"/>
      <c r="AC4585" s="97"/>
      <c r="AD4585" s="83"/>
    </row>
    <row r="4586" spans="27:30" ht="15" customHeight="1" x14ac:dyDescent="0.25">
      <c r="AA4586" s="82"/>
      <c r="AB4586" s="60"/>
      <c r="AC4586" s="97"/>
      <c r="AD4586" s="83"/>
    </row>
    <row r="4587" spans="27:30" ht="15" customHeight="1" x14ac:dyDescent="0.25">
      <c r="AA4587" s="82"/>
      <c r="AB4587" s="60"/>
      <c r="AC4587" s="97"/>
      <c r="AD4587" s="83"/>
    </row>
    <row r="4588" spans="27:30" ht="15" customHeight="1" x14ac:dyDescent="0.25">
      <c r="AA4588" s="82"/>
      <c r="AB4588" s="60"/>
      <c r="AC4588" s="97"/>
      <c r="AD4588" s="83"/>
    </row>
    <row r="4589" spans="27:30" ht="15" customHeight="1" x14ac:dyDescent="0.25">
      <c r="AA4589" s="82"/>
      <c r="AB4589" s="60"/>
      <c r="AC4589" s="97"/>
      <c r="AD4589" s="83"/>
    </row>
    <row r="4590" spans="27:30" ht="15" customHeight="1" x14ac:dyDescent="0.25">
      <c r="AA4590" s="82"/>
      <c r="AB4590" s="60"/>
      <c r="AC4590" s="97"/>
      <c r="AD4590" s="83"/>
    </row>
    <row r="4591" spans="27:30" ht="15" customHeight="1" x14ac:dyDescent="0.25">
      <c r="AA4591" s="82"/>
      <c r="AB4591" s="60"/>
      <c r="AC4591" s="97"/>
      <c r="AD4591" s="83"/>
    </row>
    <row r="4592" spans="27:30" ht="15" customHeight="1" x14ac:dyDescent="0.25">
      <c r="AA4592" s="82"/>
      <c r="AB4592" s="60"/>
      <c r="AC4592" s="97"/>
      <c r="AD4592" s="83"/>
    </row>
    <row r="4593" spans="27:30" ht="15" customHeight="1" x14ac:dyDescent="0.25">
      <c r="AA4593" s="82"/>
      <c r="AB4593" s="60"/>
      <c r="AC4593" s="97"/>
      <c r="AD4593" s="83"/>
    </row>
    <row r="4594" spans="27:30" ht="15" customHeight="1" x14ac:dyDescent="0.25">
      <c r="AA4594" s="82"/>
      <c r="AB4594" s="60"/>
      <c r="AC4594" s="97"/>
      <c r="AD4594" s="83"/>
    </row>
    <row r="4595" spans="27:30" ht="15" customHeight="1" x14ac:dyDescent="0.25">
      <c r="AA4595" s="82"/>
      <c r="AB4595" s="60"/>
      <c r="AC4595" s="97"/>
      <c r="AD4595" s="83"/>
    </row>
    <row r="4596" spans="27:30" ht="15" customHeight="1" x14ac:dyDescent="0.25">
      <c r="AA4596" s="82"/>
      <c r="AB4596" s="60"/>
      <c r="AC4596" s="97"/>
      <c r="AD4596" s="83"/>
    </row>
    <row r="4597" spans="27:30" ht="15" customHeight="1" x14ac:dyDescent="0.25">
      <c r="AA4597" s="82"/>
      <c r="AB4597" s="60"/>
      <c r="AC4597" s="97"/>
      <c r="AD4597" s="83"/>
    </row>
    <row r="4598" spans="27:30" ht="15" customHeight="1" x14ac:dyDescent="0.25">
      <c r="AA4598" s="82"/>
      <c r="AB4598" s="60"/>
      <c r="AC4598" s="97"/>
      <c r="AD4598" s="83"/>
    </row>
    <row r="4599" spans="27:30" ht="15" customHeight="1" x14ac:dyDescent="0.25">
      <c r="AA4599" s="82"/>
      <c r="AB4599" s="60"/>
      <c r="AC4599" s="97"/>
      <c r="AD4599" s="83"/>
    </row>
    <row r="4600" spans="27:30" ht="15" customHeight="1" x14ac:dyDescent="0.25">
      <c r="AA4600" s="82"/>
      <c r="AB4600" s="60"/>
      <c r="AC4600" s="97"/>
      <c r="AD4600" s="83"/>
    </row>
    <row r="4601" spans="27:30" ht="15" customHeight="1" x14ac:dyDescent="0.25">
      <c r="AA4601" s="82"/>
      <c r="AB4601" s="60"/>
      <c r="AC4601" s="97"/>
      <c r="AD4601" s="83"/>
    </row>
    <row r="4602" spans="27:30" ht="15" customHeight="1" x14ac:dyDescent="0.25">
      <c r="AA4602" s="82"/>
      <c r="AB4602" s="60"/>
      <c r="AC4602" s="97"/>
      <c r="AD4602" s="83"/>
    </row>
    <row r="4603" spans="27:30" ht="15" customHeight="1" x14ac:dyDescent="0.25">
      <c r="AA4603" s="82"/>
      <c r="AB4603" s="60"/>
      <c r="AC4603" s="97"/>
      <c r="AD4603" s="83"/>
    </row>
    <row r="4604" spans="27:30" ht="15" customHeight="1" x14ac:dyDescent="0.25">
      <c r="AA4604" s="82"/>
      <c r="AB4604" s="60"/>
      <c r="AC4604" s="97"/>
      <c r="AD4604" s="83"/>
    </row>
    <row r="4605" spans="27:30" ht="15" customHeight="1" x14ac:dyDescent="0.25">
      <c r="AA4605" s="82"/>
      <c r="AB4605" s="60"/>
      <c r="AC4605" s="97"/>
      <c r="AD4605" s="83"/>
    </row>
    <row r="4606" spans="27:30" ht="15" customHeight="1" x14ac:dyDescent="0.25">
      <c r="AA4606" s="82"/>
      <c r="AB4606" s="60"/>
      <c r="AC4606" s="97"/>
      <c r="AD4606" s="83"/>
    </row>
    <row r="4607" spans="27:30" ht="15" customHeight="1" x14ac:dyDescent="0.25">
      <c r="AA4607" s="82"/>
      <c r="AB4607" s="60"/>
      <c r="AC4607" s="97"/>
      <c r="AD4607" s="83"/>
    </row>
    <row r="4608" spans="27:30" ht="15" customHeight="1" x14ac:dyDescent="0.25">
      <c r="AA4608" s="82"/>
      <c r="AB4608" s="60"/>
      <c r="AC4608" s="97"/>
      <c r="AD4608" s="83"/>
    </row>
    <row r="4609" spans="27:30" ht="15" customHeight="1" x14ac:dyDescent="0.25">
      <c r="AA4609" s="82"/>
      <c r="AB4609" s="60"/>
      <c r="AC4609" s="97"/>
      <c r="AD4609" s="83"/>
    </row>
    <row r="4610" spans="27:30" ht="15" customHeight="1" x14ac:dyDescent="0.25">
      <c r="AA4610" s="82"/>
      <c r="AB4610" s="60"/>
      <c r="AC4610" s="97"/>
      <c r="AD4610" s="83"/>
    </row>
    <row r="4611" spans="27:30" ht="15" customHeight="1" x14ac:dyDescent="0.25">
      <c r="AA4611" s="82"/>
      <c r="AB4611" s="60"/>
      <c r="AC4611" s="97"/>
      <c r="AD4611" s="83"/>
    </row>
    <row r="4612" spans="27:30" ht="15" customHeight="1" x14ac:dyDescent="0.25">
      <c r="AA4612" s="82"/>
      <c r="AB4612" s="60"/>
      <c r="AC4612" s="97"/>
      <c r="AD4612" s="83"/>
    </row>
    <row r="4613" spans="27:30" ht="15" customHeight="1" x14ac:dyDescent="0.25">
      <c r="AA4613" s="82"/>
      <c r="AB4613" s="60"/>
      <c r="AC4613" s="97"/>
      <c r="AD4613" s="83"/>
    </row>
    <row r="4614" spans="27:30" ht="15" customHeight="1" x14ac:dyDescent="0.25">
      <c r="AA4614" s="82"/>
      <c r="AB4614" s="60"/>
      <c r="AC4614" s="97"/>
      <c r="AD4614" s="83"/>
    </row>
    <row r="4615" spans="27:30" ht="15" customHeight="1" x14ac:dyDescent="0.25">
      <c r="AA4615" s="82"/>
      <c r="AB4615" s="60"/>
      <c r="AC4615" s="97"/>
      <c r="AD4615" s="83"/>
    </row>
    <row r="4616" spans="27:30" ht="15" customHeight="1" x14ac:dyDescent="0.25">
      <c r="AA4616" s="82"/>
      <c r="AB4616" s="60"/>
      <c r="AC4616" s="97"/>
      <c r="AD4616" s="83"/>
    </row>
    <row r="4617" spans="27:30" ht="15" customHeight="1" x14ac:dyDescent="0.25">
      <c r="AA4617" s="82"/>
      <c r="AB4617" s="60"/>
      <c r="AC4617" s="97"/>
      <c r="AD4617" s="83"/>
    </row>
    <row r="4618" spans="27:30" ht="15" customHeight="1" x14ac:dyDescent="0.25">
      <c r="AA4618" s="82"/>
      <c r="AB4618" s="60"/>
      <c r="AC4618" s="97"/>
      <c r="AD4618" s="83"/>
    </row>
    <row r="4619" spans="27:30" ht="15" customHeight="1" x14ac:dyDescent="0.25">
      <c r="AA4619" s="82"/>
      <c r="AB4619" s="60"/>
      <c r="AC4619" s="97"/>
      <c r="AD4619" s="83"/>
    </row>
    <row r="4620" spans="27:30" ht="15" customHeight="1" x14ac:dyDescent="0.25">
      <c r="AA4620" s="82"/>
      <c r="AB4620" s="60"/>
      <c r="AC4620" s="97"/>
      <c r="AD4620" s="83"/>
    </row>
    <row r="4621" spans="27:30" ht="15" customHeight="1" x14ac:dyDescent="0.25">
      <c r="AA4621" s="82"/>
      <c r="AB4621" s="60"/>
      <c r="AC4621" s="97"/>
      <c r="AD4621" s="83"/>
    </row>
    <row r="4622" spans="27:30" ht="15" customHeight="1" x14ac:dyDescent="0.25">
      <c r="AA4622" s="82"/>
      <c r="AB4622" s="60"/>
      <c r="AC4622" s="97"/>
      <c r="AD4622" s="83"/>
    </row>
    <row r="4623" spans="27:30" ht="15" customHeight="1" x14ac:dyDescent="0.25">
      <c r="AA4623" s="82"/>
      <c r="AB4623" s="60"/>
      <c r="AC4623" s="97"/>
      <c r="AD4623" s="83"/>
    </row>
    <row r="4624" spans="27:30" ht="15" customHeight="1" x14ac:dyDescent="0.25">
      <c r="AA4624" s="82"/>
      <c r="AB4624" s="60"/>
      <c r="AC4624" s="97"/>
      <c r="AD4624" s="83"/>
    </row>
    <row r="4625" spans="27:30" ht="15" customHeight="1" x14ac:dyDescent="0.25">
      <c r="AA4625" s="82"/>
      <c r="AB4625" s="60"/>
      <c r="AC4625" s="97"/>
      <c r="AD4625" s="83"/>
    </row>
    <row r="4626" spans="27:30" ht="15" customHeight="1" x14ac:dyDescent="0.25">
      <c r="AA4626" s="82"/>
      <c r="AB4626" s="60"/>
      <c r="AC4626" s="97"/>
      <c r="AD4626" s="83"/>
    </row>
    <row r="4627" spans="27:30" ht="15" customHeight="1" x14ac:dyDescent="0.25">
      <c r="AA4627" s="82"/>
      <c r="AB4627" s="60"/>
      <c r="AC4627" s="97"/>
      <c r="AD4627" s="83"/>
    </row>
    <row r="4628" spans="27:30" ht="15" customHeight="1" x14ac:dyDescent="0.25">
      <c r="AA4628" s="82"/>
      <c r="AB4628" s="60"/>
      <c r="AC4628" s="97"/>
      <c r="AD4628" s="83"/>
    </row>
    <row r="4629" spans="27:30" ht="15" customHeight="1" x14ac:dyDescent="0.25">
      <c r="AA4629" s="82"/>
      <c r="AB4629" s="60"/>
      <c r="AC4629" s="97"/>
      <c r="AD4629" s="83"/>
    </row>
    <row r="4630" spans="27:30" ht="15" customHeight="1" x14ac:dyDescent="0.25">
      <c r="AA4630" s="82"/>
      <c r="AB4630" s="60"/>
      <c r="AC4630" s="97"/>
      <c r="AD4630" s="83"/>
    </row>
    <row r="4631" spans="27:30" ht="15" customHeight="1" x14ac:dyDescent="0.25">
      <c r="AA4631" s="82"/>
      <c r="AB4631" s="60"/>
      <c r="AC4631" s="97"/>
      <c r="AD4631" s="83"/>
    </row>
    <row r="4632" spans="27:30" ht="15" customHeight="1" x14ac:dyDescent="0.25">
      <c r="AA4632" s="82"/>
      <c r="AB4632" s="60"/>
      <c r="AC4632" s="97"/>
      <c r="AD4632" s="83"/>
    </row>
    <row r="4633" spans="27:30" ht="15" customHeight="1" x14ac:dyDescent="0.25">
      <c r="AA4633" s="82"/>
      <c r="AB4633" s="60"/>
      <c r="AC4633" s="97"/>
      <c r="AD4633" s="83"/>
    </row>
    <row r="4634" spans="27:30" ht="15" customHeight="1" x14ac:dyDescent="0.25">
      <c r="AA4634" s="82"/>
      <c r="AB4634" s="60"/>
      <c r="AC4634" s="97"/>
      <c r="AD4634" s="83"/>
    </row>
    <row r="4635" spans="27:30" ht="15" customHeight="1" x14ac:dyDescent="0.25">
      <c r="AA4635" s="82"/>
      <c r="AB4635" s="60"/>
      <c r="AC4635" s="97"/>
      <c r="AD4635" s="83"/>
    </row>
    <row r="4636" spans="27:30" ht="15" customHeight="1" x14ac:dyDescent="0.25">
      <c r="AA4636" s="82"/>
      <c r="AB4636" s="60"/>
      <c r="AC4636" s="97"/>
      <c r="AD4636" s="83"/>
    </row>
    <row r="4637" spans="27:30" ht="15" customHeight="1" x14ac:dyDescent="0.25">
      <c r="AA4637" s="82"/>
      <c r="AB4637" s="60"/>
      <c r="AC4637" s="97"/>
      <c r="AD4637" s="83"/>
    </row>
    <row r="4638" spans="27:30" ht="15" customHeight="1" x14ac:dyDescent="0.25">
      <c r="AA4638" s="82"/>
      <c r="AB4638" s="60"/>
      <c r="AC4638" s="97"/>
      <c r="AD4638" s="83"/>
    </row>
    <row r="4639" spans="27:30" ht="15" customHeight="1" x14ac:dyDescent="0.25">
      <c r="AA4639" s="82"/>
      <c r="AB4639" s="60"/>
      <c r="AC4639" s="97"/>
      <c r="AD4639" s="83"/>
    </row>
    <row r="4640" spans="27:30" ht="15" customHeight="1" x14ac:dyDescent="0.25">
      <c r="AA4640" s="82"/>
      <c r="AB4640" s="60"/>
      <c r="AC4640" s="97"/>
      <c r="AD4640" s="83"/>
    </row>
    <row r="4641" spans="27:30" ht="15" customHeight="1" x14ac:dyDescent="0.25">
      <c r="AA4641" s="82"/>
      <c r="AB4641" s="60"/>
      <c r="AC4641" s="97"/>
      <c r="AD4641" s="83"/>
    </row>
    <row r="4642" spans="27:30" ht="15" customHeight="1" x14ac:dyDescent="0.25">
      <c r="AA4642" s="82"/>
      <c r="AB4642" s="60"/>
      <c r="AC4642" s="97"/>
      <c r="AD4642" s="83"/>
    </row>
    <row r="4643" spans="27:30" ht="15" customHeight="1" x14ac:dyDescent="0.25">
      <c r="AA4643" s="82"/>
      <c r="AB4643" s="60"/>
      <c r="AC4643" s="97"/>
      <c r="AD4643" s="83"/>
    </row>
    <row r="4644" spans="27:30" ht="15" customHeight="1" x14ac:dyDescent="0.25">
      <c r="AA4644" s="82"/>
      <c r="AB4644" s="60"/>
      <c r="AC4644" s="97"/>
      <c r="AD4644" s="83"/>
    </row>
    <row r="4645" spans="27:30" ht="15" customHeight="1" x14ac:dyDescent="0.25">
      <c r="AA4645" s="82"/>
      <c r="AB4645" s="60"/>
      <c r="AC4645" s="97"/>
      <c r="AD4645" s="83"/>
    </row>
    <row r="4646" spans="27:30" ht="15" customHeight="1" x14ac:dyDescent="0.25">
      <c r="AA4646" s="82"/>
      <c r="AB4646" s="60"/>
      <c r="AC4646" s="97"/>
      <c r="AD4646" s="83"/>
    </row>
    <row r="4647" spans="27:30" ht="15" customHeight="1" x14ac:dyDescent="0.25">
      <c r="AA4647" s="82"/>
      <c r="AB4647" s="60"/>
      <c r="AC4647" s="97"/>
      <c r="AD4647" s="83"/>
    </row>
    <row r="4648" spans="27:30" ht="15" customHeight="1" x14ac:dyDescent="0.25">
      <c r="AA4648" s="82"/>
      <c r="AB4648" s="60"/>
      <c r="AC4648" s="97"/>
      <c r="AD4648" s="83"/>
    </row>
    <row r="4649" spans="27:30" ht="15" customHeight="1" x14ac:dyDescent="0.25">
      <c r="AA4649" s="82"/>
      <c r="AB4649" s="60"/>
      <c r="AC4649" s="97"/>
      <c r="AD4649" s="83"/>
    </row>
    <row r="4650" spans="27:30" ht="15" customHeight="1" x14ac:dyDescent="0.25">
      <c r="AA4650" s="82"/>
      <c r="AB4650" s="60"/>
      <c r="AC4650" s="97"/>
      <c r="AD4650" s="83"/>
    </row>
    <row r="4651" spans="27:30" ht="15" customHeight="1" x14ac:dyDescent="0.25">
      <c r="AA4651" s="82"/>
      <c r="AB4651" s="60"/>
      <c r="AC4651" s="97"/>
      <c r="AD4651" s="83"/>
    </row>
    <row r="4652" spans="27:30" ht="15" customHeight="1" x14ac:dyDescent="0.25">
      <c r="AA4652" s="82"/>
      <c r="AB4652" s="60"/>
      <c r="AC4652" s="97"/>
      <c r="AD4652" s="83"/>
    </row>
    <row r="4653" spans="27:30" ht="15" customHeight="1" x14ac:dyDescent="0.25">
      <c r="AA4653" s="82"/>
      <c r="AB4653" s="60"/>
      <c r="AC4653" s="97"/>
      <c r="AD4653" s="83"/>
    </row>
    <row r="4654" spans="27:30" ht="15" customHeight="1" x14ac:dyDescent="0.25">
      <c r="AA4654" s="82"/>
      <c r="AB4654" s="60"/>
      <c r="AC4654" s="97"/>
      <c r="AD4654" s="83"/>
    </row>
    <row r="4655" spans="27:30" ht="15" customHeight="1" x14ac:dyDescent="0.25">
      <c r="AA4655" s="82"/>
      <c r="AB4655" s="60"/>
      <c r="AC4655" s="97"/>
      <c r="AD4655" s="83"/>
    </row>
    <row r="4656" spans="27:30" ht="15" customHeight="1" x14ac:dyDescent="0.25">
      <c r="AA4656" s="82"/>
      <c r="AB4656" s="60"/>
      <c r="AC4656" s="97"/>
      <c r="AD4656" s="83"/>
    </row>
    <row r="4657" spans="27:30" ht="15" customHeight="1" x14ac:dyDescent="0.25">
      <c r="AA4657" s="82"/>
      <c r="AB4657" s="60"/>
      <c r="AC4657" s="97"/>
      <c r="AD4657" s="83"/>
    </row>
    <row r="4658" spans="27:30" ht="15" customHeight="1" x14ac:dyDescent="0.25">
      <c r="AA4658" s="82"/>
      <c r="AB4658" s="60"/>
      <c r="AC4658" s="97"/>
      <c r="AD4658" s="83"/>
    </row>
    <row r="4659" spans="27:30" ht="15" customHeight="1" x14ac:dyDescent="0.25">
      <c r="AA4659" s="82"/>
      <c r="AB4659" s="60"/>
      <c r="AC4659" s="97"/>
      <c r="AD4659" s="83"/>
    </row>
    <row r="4660" spans="27:30" ht="15" customHeight="1" x14ac:dyDescent="0.25">
      <c r="AA4660" s="82"/>
      <c r="AB4660" s="60"/>
      <c r="AC4660" s="97"/>
      <c r="AD4660" s="83"/>
    </row>
    <row r="4661" spans="27:30" ht="15" customHeight="1" x14ac:dyDescent="0.25">
      <c r="AA4661" s="82"/>
      <c r="AB4661" s="60"/>
      <c r="AC4661" s="97"/>
      <c r="AD4661" s="83"/>
    </row>
    <row r="4662" spans="27:30" ht="15" customHeight="1" x14ac:dyDescent="0.25">
      <c r="AA4662" s="82"/>
      <c r="AB4662" s="60"/>
      <c r="AC4662" s="97"/>
      <c r="AD4662" s="83"/>
    </row>
    <row r="4663" spans="27:30" ht="15" customHeight="1" x14ac:dyDescent="0.25">
      <c r="AA4663" s="82"/>
      <c r="AB4663" s="60"/>
      <c r="AC4663" s="97"/>
      <c r="AD4663" s="83"/>
    </row>
    <row r="4664" spans="27:30" ht="15" customHeight="1" x14ac:dyDescent="0.25">
      <c r="AA4664" s="82"/>
      <c r="AB4664" s="60"/>
      <c r="AC4664" s="97"/>
      <c r="AD4664" s="83"/>
    </row>
    <row r="4665" spans="27:30" ht="15" customHeight="1" x14ac:dyDescent="0.25">
      <c r="AA4665" s="82"/>
      <c r="AB4665" s="60"/>
      <c r="AC4665" s="97"/>
      <c r="AD4665" s="83"/>
    </row>
    <row r="4666" spans="27:30" ht="15" customHeight="1" x14ac:dyDescent="0.25">
      <c r="AA4666" s="82"/>
      <c r="AB4666" s="60"/>
      <c r="AC4666" s="97"/>
      <c r="AD4666" s="83"/>
    </row>
    <row r="4667" spans="27:30" ht="15" customHeight="1" x14ac:dyDescent="0.25">
      <c r="AA4667" s="82"/>
      <c r="AB4667" s="60"/>
      <c r="AC4667" s="97"/>
      <c r="AD4667" s="83"/>
    </row>
    <row r="4668" spans="27:30" ht="15" customHeight="1" x14ac:dyDescent="0.25">
      <c r="AA4668" s="82"/>
      <c r="AB4668" s="60"/>
      <c r="AC4668" s="97"/>
      <c r="AD4668" s="83"/>
    </row>
    <row r="4669" spans="27:30" ht="15" customHeight="1" x14ac:dyDescent="0.25">
      <c r="AA4669" s="82"/>
      <c r="AB4669" s="60"/>
      <c r="AC4669" s="97"/>
      <c r="AD4669" s="83"/>
    </row>
    <row r="4670" spans="27:30" ht="15" customHeight="1" x14ac:dyDescent="0.25">
      <c r="AA4670" s="82"/>
      <c r="AB4670" s="60"/>
      <c r="AC4670" s="97"/>
      <c r="AD4670" s="83"/>
    </row>
    <row r="4671" spans="27:30" ht="15" customHeight="1" x14ac:dyDescent="0.25">
      <c r="AA4671" s="82"/>
      <c r="AB4671" s="60"/>
      <c r="AC4671" s="97"/>
      <c r="AD4671" s="83"/>
    </row>
    <row r="4672" spans="27:30" ht="15" customHeight="1" x14ac:dyDescent="0.25">
      <c r="AA4672" s="82"/>
      <c r="AB4672" s="60"/>
      <c r="AC4672" s="97"/>
      <c r="AD4672" s="83"/>
    </row>
    <row r="4673" spans="27:30" ht="15" customHeight="1" x14ac:dyDescent="0.25">
      <c r="AA4673" s="82"/>
      <c r="AB4673" s="60"/>
      <c r="AC4673" s="97"/>
      <c r="AD4673" s="83"/>
    </row>
    <row r="4674" spans="27:30" ht="15" customHeight="1" x14ac:dyDescent="0.25">
      <c r="AA4674" s="82"/>
      <c r="AB4674" s="60"/>
      <c r="AC4674" s="97"/>
      <c r="AD4674" s="83"/>
    </row>
    <row r="4675" spans="27:30" ht="15" customHeight="1" x14ac:dyDescent="0.25">
      <c r="AA4675" s="82"/>
      <c r="AB4675" s="60"/>
      <c r="AC4675" s="97"/>
      <c r="AD4675" s="83"/>
    </row>
    <row r="4676" spans="27:30" ht="15" customHeight="1" x14ac:dyDescent="0.25">
      <c r="AA4676" s="82"/>
      <c r="AB4676" s="60"/>
      <c r="AC4676" s="97"/>
      <c r="AD4676" s="83"/>
    </row>
    <row r="4677" spans="27:30" ht="15" customHeight="1" x14ac:dyDescent="0.25">
      <c r="AA4677" s="82"/>
      <c r="AB4677" s="60"/>
      <c r="AC4677" s="97"/>
      <c r="AD4677" s="83"/>
    </row>
    <row r="4678" spans="27:30" ht="15" customHeight="1" x14ac:dyDescent="0.25">
      <c r="AA4678" s="82"/>
      <c r="AB4678" s="60"/>
      <c r="AC4678" s="97"/>
      <c r="AD4678" s="83"/>
    </row>
    <row r="4679" spans="27:30" ht="15" customHeight="1" x14ac:dyDescent="0.25">
      <c r="AA4679" s="82"/>
      <c r="AB4679" s="60"/>
      <c r="AC4679" s="97"/>
      <c r="AD4679" s="83"/>
    </row>
    <row r="4680" spans="27:30" ht="15" customHeight="1" x14ac:dyDescent="0.25">
      <c r="AA4680" s="82"/>
      <c r="AB4680" s="60"/>
      <c r="AC4680" s="97"/>
      <c r="AD4680" s="83"/>
    </row>
    <row r="4681" spans="27:30" ht="15" customHeight="1" x14ac:dyDescent="0.25">
      <c r="AA4681" s="82"/>
      <c r="AB4681" s="60"/>
      <c r="AC4681" s="97"/>
      <c r="AD4681" s="83"/>
    </row>
    <row r="4682" spans="27:30" ht="15" customHeight="1" x14ac:dyDescent="0.25">
      <c r="AA4682" s="82"/>
      <c r="AB4682" s="60"/>
      <c r="AC4682" s="97"/>
      <c r="AD4682" s="83"/>
    </row>
    <row r="4683" spans="27:30" ht="15" customHeight="1" x14ac:dyDescent="0.25">
      <c r="AA4683" s="82"/>
      <c r="AB4683" s="60"/>
      <c r="AC4683" s="97"/>
      <c r="AD4683" s="83"/>
    </row>
    <row r="4684" spans="27:30" ht="15" customHeight="1" x14ac:dyDescent="0.25">
      <c r="AA4684" s="82"/>
      <c r="AB4684" s="60"/>
      <c r="AC4684" s="97"/>
      <c r="AD4684" s="83"/>
    </row>
    <row r="4685" spans="27:30" ht="15" customHeight="1" x14ac:dyDescent="0.25">
      <c r="AA4685" s="82"/>
      <c r="AB4685" s="60"/>
      <c r="AC4685" s="97"/>
      <c r="AD4685" s="83"/>
    </row>
    <row r="4686" spans="27:30" ht="15" customHeight="1" x14ac:dyDescent="0.25">
      <c r="AA4686" s="82"/>
      <c r="AB4686" s="60"/>
      <c r="AC4686" s="97"/>
      <c r="AD4686" s="83"/>
    </row>
    <row r="4687" spans="27:30" ht="15" customHeight="1" x14ac:dyDescent="0.25">
      <c r="AA4687" s="82"/>
      <c r="AB4687" s="60"/>
      <c r="AC4687" s="97"/>
      <c r="AD4687" s="83"/>
    </row>
    <row r="4688" spans="27:30" ht="15" customHeight="1" x14ac:dyDescent="0.25">
      <c r="AA4688" s="82"/>
      <c r="AB4688" s="60"/>
      <c r="AC4688" s="97"/>
      <c r="AD4688" s="83"/>
    </row>
    <row r="4689" spans="27:30" ht="15" customHeight="1" x14ac:dyDescent="0.25">
      <c r="AA4689" s="82"/>
      <c r="AB4689" s="60"/>
      <c r="AC4689" s="97"/>
      <c r="AD4689" s="83"/>
    </row>
    <row r="4690" spans="27:30" ht="15" customHeight="1" x14ac:dyDescent="0.25">
      <c r="AA4690" s="82"/>
      <c r="AB4690" s="60"/>
      <c r="AC4690" s="97"/>
      <c r="AD4690" s="83"/>
    </row>
    <row r="4691" spans="27:30" ht="15" customHeight="1" x14ac:dyDescent="0.25">
      <c r="AA4691" s="82"/>
      <c r="AB4691" s="60"/>
      <c r="AC4691" s="97"/>
      <c r="AD4691" s="83"/>
    </row>
    <row r="4692" spans="27:30" ht="15" customHeight="1" x14ac:dyDescent="0.25">
      <c r="AA4692" s="82"/>
      <c r="AB4692" s="60"/>
      <c r="AC4692" s="97"/>
      <c r="AD4692" s="83"/>
    </row>
    <row r="4693" spans="27:30" ht="15" customHeight="1" x14ac:dyDescent="0.25">
      <c r="AA4693" s="82"/>
      <c r="AB4693" s="60"/>
      <c r="AC4693" s="97"/>
      <c r="AD4693" s="83"/>
    </row>
    <row r="4694" spans="27:30" ht="15" customHeight="1" x14ac:dyDescent="0.25">
      <c r="AA4694" s="82"/>
      <c r="AB4694" s="60"/>
      <c r="AC4694" s="97"/>
      <c r="AD4694" s="83"/>
    </row>
    <row r="4695" spans="27:30" ht="15" customHeight="1" x14ac:dyDescent="0.25">
      <c r="AA4695" s="82"/>
      <c r="AB4695" s="60"/>
      <c r="AC4695" s="97"/>
      <c r="AD4695" s="83"/>
    </row>
    <row r="4696" spans="27:30" ht="15" customHeight="1" x14ac:dyDescent="0.25">
      <c r="AA4696" s="82"/>
      <c r="AB4696" s="60"/>
      <c r="AC4696" s="97"/>
      <c r="AD4696" s="83"/>
    </row>
    <row r="4697" spans="27:30" ht="15" customHeight="1" x14ac:dyDescent="0.25">
      <c r="AA4697" s="82"/>
      <c r="AB4697" s="60"/>
      <c r="AC4697" s="97"/>
      <c r="AD4697" s="83"/>
    </row>
    <row r="4698" spans="27:30" ht="15" customHeight="1" x14ac:dyDescent="0.25">
      <c r="AA4698" s="82"/>
      <c r="AB4698" s="60"/>
      <c r="AC4698" s="97"/>
      <c r="AD4698" s="83"/>
    </row>
    <row r="4699" spans="27:30" ht="15" customHeight="1" x14ac:dyDescent="0.25">
      <c r="AA4699" s="82"/>
      <c r="AB4699" s="60"/>
      <c r="AC4699" s="97"/>
      <c r="AD4699" s="83"/>
    </row>
    <row r="4700" spans="27:30" ht="15" customHeight="1" x14ac:dyDescent="0.25">
      <c r="AA4700" s="82"/>
      <c r="AB4700" s="60"/>
      <c r="AC4700" s="97"/>
      <c r="AD4700" s="83"/>
    </row>
    <row r="4701" spans="27:30" ht="15" customHeight="1" x14ac:dyDescent="0.25">
      <c r="AA4701" s="82"/>
      <c r="AB4701" s="60"/>
      <c r="AC4701" s="97"/>
      <c r="AD4701" s="83"/>
    </row>
    <row r="4702" spans="27:30" ht="15" customHeight="1" x14ac:dyDescent="0.25">
      <c r="AA4702" s="82"/>
      <c r="AB4702" s="60"/>
      <c r="AC4702" s="97"/>
      <c r="AD4702" s="83"/>
    </row>
    <row r="4703" spans="27:30" ht="15" customHeight="1" x14ac:dyDescent="0.25">
      <c r="AA4703" s="82"/>
      <c r="AB4703" s="60"/>
      <c r="AC4703" s="97"/>
      <c r="AD4703" s="83"/>
    </row>
    <row r="4704" spans="27:30" ht="15" customHeight="1" x14ac:dyDescent="0.25">
      <c r="AA4704" s="82"/>
      <c r="AB4704" s="60"/>
      <c r="AC4704" s="97"/>
      <c r="AD4704" s="83"/>
    </row>
    <row r="4705" spans="27:30" ht="15" customHeight="1" x14ac:dyDescent="0.25">
      <c r="AA4705" s="82"/>
      <c r="AB4705" s="60"/>
      <c r="AC4705" s="97"/>
      <c r="AD4705" s="83"/>
    </row>
    <row r="4706" spans="27:30" ht="15" customHeight="1" x14ac:dyDescent="0.25">
      <c r="AA4706" s="82"/>
      <c r="AB4706" s="60"/>
      <c r="AC4706" s="97"/>
      <c r="AD4706" s="83"/>
    </row>
    <row r="4707" spans="27:30" ht="15" customHeight="1" x14ac:dyDescent="0.25">
      <c r="AA4707" s="82"/>
      <c r="AB4707" s="60"/>
      <c r="AC4707" s="97"/>
      <c r="AD4707" s="83"/>
    </row>
    <row r="4708" spans="27:30" ht="15" customHeight="1" x14ac:dyDescent="0.25">
      <c r="AA4708" s="82"/>
      <c r="AB4708" s="60"/>
      <c r="AC4708" s="97"/>
      <c r="AD4708" s="83"/>
    </row>
    <row r="4709" spans="27:30" ht="15" customHeight="1" x14ac:dyDescent="0.25">
      <c r="AA4709" s="82"/>
      <c r="AB4709" s="60"/>
      <c r="AC4709" s="97"/>
      <c r="AD4709" s="83"/>
    </row>
    <row r="4710" spans="27:30" ht="15" customHeight="1" x14ac:dyDescent="0.25">
      <c r="AA4710" s="82"/>
      <c r="AB4710" s="60"/>
      <c r="AC4710" s="97"/>
      <c r="AD4710" s="83"/>
    </row>
    <row r="4711" spans="27:30" ht="15" customHeight="1" x14ac:dyDescent="0.25">
      <c r="AA4711" s="82"/>
      <c r="AB4711" s="60"/>
      <c r="AC4711" s="97"/>
      <c r="AD4711" s="83"/>
    </row>
    <row r="4712" spans="27:30" ht="15" customHeight="1" x14ac:dyDescent="0.25">
      <c r="AA4712" s="82"/>
      <c r="AB4712" s="60"/>
      <c r="AC4712" s="97"/>
      <c r="AD4712" s="83"/>
    </row>
    <row r="4713" spans="27:30" ht="15" customHeight="1" x14ac:dyDescent="0.25">
      <c r="AA4713" s="82"/>
      <c r="AB4713" s="60"/>
      <c r="AC4713" s="97"/>
      <c r="AD4713" s="83"/>
    </row>
    <row r="4714" spans="27:30" ht="15" customHeight="1" x14ac:dyDescent="0.25">
      <c r="AA4714" s="82"/>
      <c r="AB4714" s="60"/>
      <c r="AC4714" s="97"/>
      <c r="AD4714" s="83"/>
    </row>
    <row r="4715" spans="27:30" ht="15" customHeight="1" x14ac:dyDescent="0.25">
      <c r="AA4715" s="82"/>
      <c r="AB4715" s="60"/>
      <c r="AC4715" s="97"/>
      <c r="AD4715" s="83"/>
    </row>
    <row r="4716" spans="27:30" ht="15" customHeight="1" x14ac:dyDescent="0.25">
      <c r="AA4716" s="82"/>
      <c r="AB4716" s="60"/>
      <c r="AC4716" s="97"/>
      <c r="AD4716" s="83"/>
    </row>
    <row r="4717" spans="27:30" ht="15" customHeight="1" x14ac:dyDescent="0.25">
      <c r="AA4717" s="82"/>
      <c r="AB4717" s="60"/>
      <c r="AC4717" s="97"/>
      <c r="AD4717" s="83"/>
    </row>
    <row r="4718" spans="27:30" ht="15" customHeight="1" x14ac:dyDescent="0.25">
      <c r="AA4718" s="82"/>
      <c r="AB4718" s="60"/>
      <c r="AC4718" s="97"/>
      <c r="AD4718" s="83"/>
    </row>
    <row r="4719" spans="27:30" ht="15" customHeight="1" x14ac:dyDescent="0.25">
      <c r="AA4719" s="82"/>
      <c r="AB4719" s="60"/>
      <c r="AC4719" s="97"/>
      <c r="AD4719" s="83"/>
    </row>
    <row r="4720" spans="27:30" ht="15" customHeight="1" x14ac:dyDescent="0.25">
      <c r="AA4720" s="82"/>
      <c r="AB4720" s="60"/>
      <c r="AC4720" s="97"/>
      <c r="AD4720" s="83"/>
    </row>
    <row r="4721" spans="27:30" ht="15" customHeight="1" x14ac:dyDescent="0.25">
      <c r="AA4721" s="82"/>
      <c r="AB4721" s="60"/>
      <c r="AC4721" s="97"/>
      <c r="AD4721" s="83"/>
    </row>
    <row r="4722" spans="27:30" ht="15" customHeight="1" x14ac:dyDescent="0.25">
      <c r="AA4722" s="82"/>
      <c r="AB4722" s="60"/>
      <c r="AC4722" s="97"/>
      <c r="AD4722" s="83"/>
    </row>
    <row r="4723" spans="27:30" ht="15" customHeight="1" x14ac:dyDescent="0.25">
      <c r="AA4723" s="82"/>
      <c r="AB4723" s="60"/>
      <c r="AC4723" s="97"/>
      <c r="AD4723" s="83"/>
    </row>
    <row r="4724" spans="27:30" ht="15" customHeight="1" x14ac:dyDescent="0.25">
      <c r="AA4724" s="82"/>
      <c r="AB4724" s="60"/>
      <c r="AC4724" s="97"/>
      <c r="AD4724" s="83"/>
    </row>
    <row r="4725" spans="27:30" ht="15" customHeight="1" x14ac:dyDescent="0.25">
      <c r="AA4725" s="82"/>
      <c r="AB4725" s="60"/>
      <c r="AC4725" s="97"/>
      <c r="AD4725" s="83"/>
    </row>
    <row r="4726" spans="27:30" ht="15" customHeight="1" x14ac:dyDescent="0.25">
      <c r="AA4726" s="82"/>
      <c r="AB4726" s="60"/>
      <c r="AC4726" s="97"/>
      <c r="AD4726" s="83"/>
    </row>
    <row r="4727" spans="27:30" ht="15" customHeight="1" x14ac:dyDescent="0.25">
      <c r="AA4727" s="82"/>
      <c r="AB4727" s="60"/>
      <c r="AC4727" s="97"/>
      <c r="AD4727" s="83"/>
    </row>
    <row r="4728" spans="27:30" ht="15" customHeight="1" x14ac:dyDescent="0.25">
      <c r="AA4728" s="82"/>
      <c r="AB4728" s="60"/>
      <c r="AC4728" s="97"/>
      <c r="AD4728" s="83"/>
    </row>
    <row r="4729" spans="27:30" ht="15" customHeight="1" x14ac:dyDescent="0.25">
      <c r="AA4729" s="82"/>
      <c r="AB4729" s="60"/>
      <c r="AC4729" s="97"/>
      <c r="AD4729" s="83"/>
    </row>
    <row r="4730" spans="27:30" ht="15" customHeight="1" x14ac:dyDescent="0.25">
      <c r="AA4730" s="82"/>
      <c r="AB4730" s="60"/>
      <c r="AC4730" s="97"/>
      <c r="AD4730" s="83"/>
    </row>
    <row r="4731" spans="27:30" ht="15" customHeight="1" x14ac:dyDescent="0.25">
      <c r="AA4731" s="82"/>
      <c r="AB4731" s="60"/>
      <c r="AC4731" s="97"/>
      <c r="AD4731" s="83"/>
    </row>
    <row r="4732" spans="27:30" ht="15" customHeight="1" x14ac:dyDescent="0.25">
      <c r="AA4732" s="82"/>
      <c r="AB4732" s="60"/>
      <c r="AC4732" s="97"/>
      <c r="AD4732" s="83"/>
    </row>
    <row r="4733" spans="27:30" ht="15" customHeight="1" x14ac:dyDescent="0.25">
      <c r="AA4733" s="82"/>
      <c r="AB4733" s="60"/>
      <c r="AC4733" s="97"/>
      <c r="AD4733" s="83"/>
    </row>
    <row r="4734" spans="27:30" ht="15" customHeight="1" x14ac:dyDescent="0.25">
      <c r="AA4734" s="82"/>
      <c r="AB4734" s="60"/>
      <c r="AC4734" s="97"/>
      <c r="AD4734" s="83"/>
    </row>
    <row r="4735" spans="27:30" ht="15" customHeight="1" x14ac:dyDescent="0.25">
      <c r="AA4735" s="82"/>
      <c r="AB4735" s="60"/>
      <c r="AC4735" s="97"/>
      <c r="AD4735" s="83"/>
    </row>
    <row r="4736" spans="27:30" ht="15" customHeight="1" x14ac:dyDescent="0.25">
      <c r="AA4736" s="82"/>
      <c r="AB4736" s="60"/>
      <c r="AC4736" s="97"/>
      <c r="AD4736" s="83"/>
    </row>
    <row r="4737" spans="27:30" ht="15" customHeight="1" x14ac:dyDescent="0.25">
      <c r="AA4737" s="82"/>
      <c r="AB4737" s="60"/>
      <c r="AC4737" s="97"/>
      <c r="AD4737" s="83"/>
    </row>
    <row r="4738" spans="27:30" ht="15" customHeight="1" x14ac:dyDescent="0.25">
      <c r="AA4738" s="82"/>
      <c r="AB4738" s="60"/>
      <c r="AC4738" s="97"/>
      <c r="AD4738" s="83"/>
    </row>
    <row r="4739" spans="27:30" ht="15" customHeight="1" x14ac:dyDescent="0.25">
      <c r="AA4739" s="82"/>
      <c r="AB4739" s="60"/>
      <c r="AC4739" s="97"/>
      <c r="AD4739" s="83"/>
    </row>
    <row r="4740" spans="27:30" ht="15" customHeight="1" x14ac:dyDescent="0.25">
      <c r="AA4740" s="82"/>
      <c r="AB4740" s="60"/>
      <c r="AC4740" s="97"/>
      <c r="AD4740" s="83"/>
    </row>
    <row r="4741" spans="27:30" ht="15" customHeight="1" x14ac:dyDescent="0.25">
      <c r="AA4741" s="82"/>
      <c r="AB4741" s="60"/>
      <c r="AC4741" s="97"/>
      <c r="AD4741" s="83"/>
    </row>
    <row r="4742" spans="27:30" ht="15" customHeight="1" x14ac:dyDescent="0.25">
      <c r="AA4742" s="82"/>
      <c r="AB4742" s="60"/>
      <c r="AC4742" s="97"/>
      <c r="AD4742" s="83"/>
    </row>
    <row r="4743" spans="27:30" ht="15" customHeight="1" x14ac:dyDescent="0.25">
      <c r="AA4743" s="82"/>
      <c r="AB4743" s="60"/>
      <c r="AC4743" s="97"/>
      <c r="AD4743" s="83"/>
    </row>
    <row r="4744" spans="27:30" ht="15" customHeight="1" x14ac:dyDescent="0.25">
      <c r="AA4744" s="82"/>
      <c r="AB4744" s="60"/>
      <c r="AC4744" s="97"/>
      <c r="AD4744" s="83"/>
    </row>
    <row r="4745" spans="27:30" ht="15" customHeight="1" x14ac:dyDescent="0.25">
      <c r="AA4745" s="82"/>
      <c r="AB4745" s="60"/>
      <c r="AC4745" s="97"/>
      <c r="AD4745" s="83"/>
    </row>
    <row r="4746" spans="27:30" ht="15" customHeight="1" x14ac:dyDescent="0.25">
      <c r="AA4746" s="82"/>
      <c r="AB4746" s="60"/>
      <c r="AC4746" s="97"/>
      <c r="AD4746" s="83"/>
    </row>
    <row r="4747" spans="27:30" ht="15" customHeight="1" x14ac:dyDescent="0.25">
      <c r="AA4747" s="82"/>
      <c r="AB4747" s="60"/>
      <c r="AC4747" s="97"/>
      <c r="AD4747" s="83"/>
    </row>
    <row r="4748" spans="27:30" ht="15" customHeight="1" x14ac:dyDescent="0.25">
      <c r="AA4748" s="82"/>
      <c r="AB4748" s="60"/>
      <c r="AC4748" s="97"/>
      <c r="AD4748" s="83"/>
    </row>
    <row r="4749" spans="27:30" ht="15" customHeight="1" x14ac:dyDescent="0.25">
      <c r="AA4749" s="82"/>
      <c r="AB4749" s="60"/>
      <c r="AC4749" s="97"/>
      <c r="AD4749" s="83"/>
    </row>
    <row r="4750" spans="27:30" ht="15" customHeight="1" x14ac:dyDescent="0.25">
      <c r="AA4750" s="82"/>
      <c r="AB4750" s="60"/>
      <c r="AC4750" s="97"/>
      <c r="AD4750" s="83"/>
    </row>
    <row r="4751" spans="27:30" ht="15" customHeight="1" x14ac:dyDescent="0.25">
      <c r="AA4751" s="82"/>
      <c r="AB4751" s="60"/>
      <c r="AC4751" s="97"/>
      <c r="AD4751" s="83"/>
    </row>
    <row r="4752" spans="27:30" ht="15" customHeight="1" x14ac:dyDescent="0.25">
      <c r="AA4752" s="82"/>
      <c r="AB4752" s="60"/>
      <c r="AC4752" s="97"/>
      <c r="AD4752" s="83"/>
    </row>
    <row r="4753" spans="27:30" ht="15" customHeight="1" x14ac:dyDescent="0.25">
      <c r="AA4753" s="82"/>
      <c r="AB4753" s="60"/>
      <c r="AC4753" s="97"/>
      <c r="AD4753" s="83"/>
    </row>
    <row r="4754" spans="27:30" ht="15" customHeight="1" x14ac:dyDescent="0.25">
      <c r="AA4754" s="82"/>
      <c r="AB4754" s="60"/>
      <c r="AC4754" s="97"/>
      <c r="AD4754" s="83"/>
    </row>
    <row r="4755" spans="27:30" ht="15" customHeight="1" x14ac:dyDescent="0.25">
      <c r="AA4755" s="82"/>
      <c r="AB4755" s="60"/>
      <c r="AC4755" s="97"/>
      <c r="AD4755" s="83"/>
    </row>
    <row r="4756" spans="27:30" ht="15" customHeight="1" x14ac:dyDescent="0.25">
      <c r="AA4756" s="82"/>
      <c r="AB4756" s="60"/>
      <c r="AC4756" s="97"/>
      <c r="AD4756" s="83"/>
    </row>
    <row r="4757" spans="27:30" ht="15" customHeight="1" x14ac:dyDescent="0.25">
      <c r="AA4757" s="82"/>
      <c r="AB4757" s="60"/>
      <c r="AC4757" s="97"/>
      <c r="AD4757" s="83"/>
    </row>
    <row r="4758" spans="27:30" ht="15" customHeight="1" x14ac:dyDescent="0.25">
      <c r="AA4758" s="82"/>
      <c r="AB4758" s="60"/>
      <c r="AC4758" s="97"/>
      <c r="AD4758" s="83"/>
    </row>
    <row r="4759" spans="27:30" ht="15" customHeight="1" x14ac:dyDescent="0.25">
      <c r="AA4759" s="82"/>
      <c r="AB4759" s="60"/>
      <c r="AC4759" s="97"/>
      <c r="AD4759" s="83"/>
    </row>
    <row r="4760" spans="27:30" ht="15" customHeight="1" x14ac:dyDescent="0.25">
      <c r="AA4760" s="82"/>
      <c r="AB4760" s="60"/>
      <c r="AC4760" s="97"/>
      <c r="AD4760" s="83"/>
    </row>
    <row r="4761" spans="27:30" ht="15" customHeight="1" x14ac:dyDescent="0.25">
      <c r="AA4761" s="82"/>
      <c r="AB4761" s="60"/>
      <c r="AC4761" s="97"/>
      <c r="AD4761" s="83"/>
    </row>
    <row r="4762" spans="27:30" ht="15" customHeight="1" x14ac:dyDescent="0.25">
      <c r="AA4762" s="82"/>
      <c r="AB4762" s="60"/>
      <c r="AC4762" s="97"/>
      <c r="AD4762" s="83"/>
    </row>
    <row r="4763" spans="27:30" ht="15" customHeight="1" x14ac:dyDescent="0.25">
      <c r="AA4763" s="82"/>
      <c r="AB4763" s="60"/>
      <c r="AC4763" s="97"/>
      <c r="AD4763" s="83"/>
    </row>
    <row r="4764" spans="27:30" ht="15" customHeight="1" x14ac:dyDescent="0.25">
      <c r="AA4764" s="82"/>
      <c r="AB4764" s="60"/>
      <c r="AC4764" s="97"/>
      <c r="AD4764" s="83"/>
    </row>
    <row r="4765" spans="27:30" ht="15" customHeight="1" x14ac:dyDescent="0.25">
      <c r="AA4765" s="82"/>
      <c r="AB4765" s="60"/>
      <c r="AC4765" s="97"/>
      <c r="AD4765" s="83"/>
    </row>
    <row r="4766" spans="27:30" ht="15" customHeight="1" x14ac:dyDescent="0.25">
      <c r="AA4766" s="82"/>
      <c r="AB4766" s="60"/>
      <c r="AC4766" s="97"/>
      <c r="AD4766" s="83"/>
    </row>
    <row r="4767" spans="27:30" ht="15" customHeight="1" x14ac:dyDescent="0.25">
      <c r="AA4767" s="82"/>
      <c r="AB4767" s="60"/>
      <c r="AC4767" s="97"/>
      <c r="AD4767" s="83"/>
    </row>
    <row r="4768" spans="27:30" ht="15" customHeight="1" x14ac:dyDescent="0.25">
      <c r="AA4768" s="82"/>
      <c r="AB4768" s="60"/>
      <c r="AC4768" s="97"/>
      <c r="AD4768" s="83"/>
    </row>
    <row r="4769" spans="27:30" ht="15" customHeight="1" x14ac:dyDescent="0.25">
      <c r="AA4769" s="82"/>
      <c r="AB4769" s="60"/>
      <c r="AC4769" s="97"/>
      <c r="AD4769" s="83"/>
    </row>
    <row r="4770" spans="27:30" ht="15" customHeight="1" x14ac:dyDescent="0.25">
      <c r="AA4770" s="82"/>
      <c r="AB4770" s="60"/>
      <c r="AC4770" s="97"/>
      <c r="AD4770" s="83"/>
    </row>
    <row r="4771" spans="27:30" ht="15" customHeight="1" x14ac:dyDescent="0.25">
      <c r="AA4771" s="82"/>
      <c r="AB4771" s="60"/>
      <c r="AC4771" s="97"/>
      <c r="AD4771" s="83"/>
    </row>
    <row r="4772" spans="27:30" ht="15" customHeight="1" x14ac:dyDescent="0.25">
      <c r="AA4772" s="82"/>
      <c r="AB4772" s="60"/>
      <c r="AC4772" s="97"/>
      <c r="AD4772" s="83"/>
    </row>
    <row r="4773" spans="27:30" ht="15" customHeight="1" x14ac:dyDescent="0.25">
      <c r="AA4773" s="82"/>
      <c r="AB4773" s="60"/>
      <c r="AC4773" s="97"/>
      <c r="AD4773" s="83"/>
    </row>
    <row r="4774" spans="27:30" ht="15" customHeight="1" x14ac:dyDescent="0.25">
      <c r="AA4774" s="82"/>
      <c r="AB4774" s="60"/>
      <c r="AC4774" s="97"/>
      <c r="AD4774" s="83"/>
    </row>
    <row r="4775" spans="27:30" ht="15" customHeight="1" x14ac:dyDescent="0.25">
      <c r="AA4775" s="82"/>
      <c r="AB4775" s="60"/>
      <c r="AC4775" s="97"/>
      <c r="AD4775" s="83"/>
    </row>
    <row r="4776" spans="27:30" ht="15" customHeight="1" x14ac:dyDescent="0.25">
      <c r="AA4776" s="82"/>
      <c r="AB4776" s="60"/>
      <c r="AC4776" s="97"/>
      <c r="AD4776" s="83"/>
    </row>
    <row r="4777" spans="27:30" ht="15" customHeight="1" x14ac:dyDescent="0.25">
      <c r="AA4777" s="82"/>
      <c r="AB4777" s="60"/>
      <c r="AC4777" s="97"/>
      <c r="AD4777" s="83"/>
    </row>
    <row r="4778" spans="27:30" ht="15" customHeight="1" x14ac:dyDescent="0.25">
      <c r="AA4778" s="82"/>
      <c r="AB4778" s="60"/>
      <c r="AC4778" s="97"/>
      <c r="AD4778" s="83"/>
    </row>
    <row r="4779" spans="27:30" ht="15" customHeight="1" x14ac:dyDescent="0.25">
      <c r="AA4779" s="82"/>
      <c r="AB4779" s="60"/>
      <c r="AC4779" s="97"/>
      <c r="AD4779" s="83"/>
    </row>
    <row r="4780" spans="27:30" ht="15" customHeight="1" x14ac:dyDescent="0.25">
      <c r="AA4780" s="82"/>
      <c r="AB4780" s="60"/>
      <c r="AC4780" s="97"/>
      <c r="AD4780" s="83"/>
    </row>
    <row r="4781" spans="27:30" ht="15" customHeight="1" x14ac:dyDescent="0.25">
      <c r="AA4781" s="82"/>
      <c r="AB4781" s="60"/>
      <c r="AC4781" s="97"/>
      <c r="AD4781" s="83"/>
    </row>
    <row r="4782" spans="27:30" ht="15" customHeight="1" x14ac:dyDescent="0.25">
      <c r="AA4782" s="82"/>
      <c r="AB4782" s="60"/>
      <c r="AC4782" s="97"/>
      <c r="AD4782" s="83"/>
    </row>
    <row r="4783" spans="27:30" ht="15" customHeight="1" x14ac:dyDescent="0.25">
      <c r="AA4783" s="82"/>
      <c r="AB4783" s="60"/>
      <c r="AC4783" s="97"/>
      <c r="AD4783" s="83"/>
    </row>
    <row r="4784" spans="27:30" ht="15" customHeight="1" x14ac:dyDescent="0.25">
      <c r="AA4784" s="82"/>
      <c r="AB4784" s="60"/>
      <c r="AC4784" s="97"/>
      <c r="AD4784" s="83"/>
    </row>
    <row r="4785" spans="27:30" ht="15" customHeight="1" x14ac:dyDescent="0.25">
      <c r="AA4785" s="82"/>
      <c r="AB4785" s="60"/>
      <c r="AC4785" s="97"/>
      <c r="AD4785" s="83"/>
    </row>
    <row r="4786" spans="27:30" ht="15" customHeight="1" x14ac:dyDescent="0.25">
      <c r="AA4786" s="82"/>
      <c r="AB4786" s="60"/>
      <c r="AC4786" s="97"/>
      <c r="AD4786" s="83"/>
    </row>
    <row r="4787" spans="27:30" ht="15" customHeight="1" x14ac:dyDescent="0.25">
      <c r="AA4787" s="82"/>
      <c r="AB4787" s="60"/>
      <c r="AC4787" s="97"/>
      <c r="AD4787" s="83"/>
    </row>
    <row r="4788" spans="27:30" ht="15" customHeight="1" x14ac:dyDescent="0.25">
      <c r="AA4788" s="82"/>
      <c r="AB4788" s="60"/>
      <c r="AC4788" s="97"/>
      <c r="AD4788" s="83"/>
    </row>
    <row r="4789" spans="27:30" ht="15" customHeight="1" x14ac:dyDescent="0.25">
      <c r="AA4789" s="82"/>
      <c r="AB4789" s="60"/>
      <c r="AC4789" s="97"/>
      <c r="AD4789" s="83"/>
    </row>
    <row r="4790" spans="27:30" ht="15" customHeight="1" x14ac:dyDescent="0.25">
      <c r="AA4790" s="82"/>
      <c r="AB4790" s="60"/>
      <c r="AC4790" s="97"/>
      <c r="AD4790" s="83"/>
    </row>
    <row r="4791" spans="27:30" ht="15" customHeight="1" x14ac:dyDescent="0.25">
      <c r="AA4791" s="82"/>
      <c r="AB4791" s="60"/>
      <c r="AC4791" s="97"/>
      <c r="AD4791" s="83"/>
    </row>
    <row r="4792" spans="27:30" ht="15" customHeight="1" x14ac:dyDescent="0.25">
      <c r="AA4792" s="82"/>
      <c r="AB4792" s="60"/>
      <c r="AC4792" s="97"/>
      <c r="AD4792" s="83"/>
    </row>
    <row r="4793" spans="27:30" ht="15" customHeight="1" x14ac:dyDescent="0.25">
      <c r="AA4793" s="82"/>
      <c r="AB4793" s="60"/>
      <c r="AC4793" s="97"/>
      <c r="AD4793" s="83"/>
    </row>
    <row r="4794" spans="27:30" ht="15" customHeight="1" x14ac:dyDescent="0.25">
      <c r="AA4794" s="82"/>
      <c r="AB4794" s="60"/>
      <c r="AC4794" s="97"/>
      <c r="AD4794" s="83"/>
    </row>
    <row r="4795" spans="27:30" ht="15" customHeight="1" x14ac:dyDescent="0.25">
      <c r="AA4795" s="82"/>
      <c r="AB4795" s="60"/>
      <c r="AC4795" s="97"/>
      <c r="AD4795" s="83"/>
    </row>
    <row r="4796" spans="27:30" ht="15" customHeight="1" x14ac:dyDescent="0.25">
      <c r="AA4796" s="82"/>
      <c r="AB4796" s="60"/>
      <c r="AC4796" s="97"/>
      <c r="AD4796" s="83"/>
    </row>
    <row r="4797" spans="27:30" ht="15" customHeight="1" x14ac:dyDescent="0.25">
      <c r="AA4797" s="82"/>
      <c r="AB4797" s="60"/>
      <c r="AC4797" s="97"/>
      <c r="AD4797" s="83"/>
    </row>
    <row r="4798" spans="27:30" ht="15" customHeight="1" x14ac:dyDescent="0.25">
      <c r="AA4798" s="82"/>
      <c r="AB4798" s="60"/>
      <c r="AC4798" s="97"/>
      <c r="AD4798" s="83"/>
    </row>
    <row r="4799" spans="27:30" ht="15" customHeight="1" x14ac:dyDescent="0.25">
      <c r="AA4799" s="82"/>
      <c r="AB4799" s="60"/>
      <c r="AC4799" s="97"/>
      <c r="AD4799" s="83"/>
    </row>
    <row r="4800" spans="27:30" ht="15" customHeight="1" x14ac:dyDescent="0.25">
      <c r="AA4800" s="82"/>
      <c r="AB4800" s="60"/>
      <c r="AC4800" s="97"/>
      <c r="AD4800" s="83"/>
    </row>
    <row r="4801" spans="27:30" ht="15" customHeight="1" x14ac:dyDescent="0.25">
      <c r="AA4801" s="82"/>
      <c r="AB4801" s="60"/>
      <c r="AC4801" s="97"/>
      <c r="AD4801" s="83"/>
    </row>
    <row r="4802" spans="27:30" ht="15" customHeight="1" x14ac:dyDescent="0.25">
      <c r="AA4802" s="82"/>
      <c r="AB4802" s="60"/>
      <c r="AC4802" s="97"/>
      <c r="AD4802" s="83"/>
    </row>
    <row r="4803" spans="27:30" ht="15" customHeight="1" x14ac:dyDescent="0.25">
      <c r="AA4803" s="82"/>
      <c r="AB4803" s="60"/>
      <c r="AC4803" s="97"/>
      <c r="AD4803" s="83"/>
    </row>
    <row r="4804" spans="27:30" ht="15" customHeight="1" x14ac:dyDescent="0.25">
      <c r="AA4804" s="82"/>
      <c r="AB4804" s="60"/>
      <c r="AC4804" s="97"/>
      <c r="AD4804" s="83"/>
    </row>
    <row r="4805" spans="27:30" ht="15" customHeight="1" x14ac:dyDescent="0.25">
      <c r="AA4805" s="82"/>
      <c r="AB4805" s="60"/>
      <c r="AC4805" s="97"/>
      <c r="AD4805" s="83"/>
    </row>
    <row r="4806" spans="27:30" ht="15" customHeight="1" x14ac:dyDescent="0.25">
      <c r="AA4806" s="82"/>
      <c r="AB4806" s="60"/>
      <c r="AC4806" s="97"/>
      <c r="AD4806" s="83"/>
    </row>
    <row r="4807" spans="27:30" ht="15" customHeight="1" x14ac:dyDescent="0.25">
      <c r="AA4807" s="82"/>
      <c r="AB4807" s="60"/>
      <c r="AC4807" s="97"/>
      <c r="AD4807" s="83"/>
    </row>
    <row r="4808" spans="27:30" ht="15" customHeight="1" x14ac:dyDescent="0.25">
      <c r="AA4808" s="82"/>
      <c r="AB4808" s="60"/>
      <c r="AC4808" s="97"/>
      <c r="AD4808" s="83"/>
    </row>
    <row r="4809" spans="27:30" ht="15" customHeight="1" x14ac:dyDescent="0.25">
      <c r="AA4809" s="82"/>
      <c r="AB4809" s="60"/>
      <c r="AC4809" s="97"/>
      <c r="AD4809" s="83"/>
    </row>
    <row r="4810" spans="27:30" ht="15" customHeight="1" x14ac:dyDescent="0.25">
      <c r="AA4810" s="82"/>
      <c r="AB4810" s="60"/>
      <c r="AC4810" s="97"/>
      <c r="AD4810" s="83"/>
    </row>
    <row r="4811" spans="27:30" ht="15" customHeight="1" x14ac:dyDescent="0.25">
      <c r="AA4811" s="82"/>
      <c r="AB4811" s="60"/>
      <c r="AC4811" s="97"/>
      <c r="AD4811" s="83"/>
    </row>
    <row r="4812" spans="27:30" ht="15" customHeight="1" x14ac:dyDescent="0.25">
      <c r="AA4812" s="82"/>
      <c r="AB4812" s="60"/>
      <c r="AC4812" s="97"/>
      <c r="AD4812" s="83"/>
    </row>
    <row r="4813" spans="27:30" ht="15" customHeight="1" x14ac:dyDescent="0.25">
      <c r="AA4813" s="82"/>
      <c r="AB4813" s="60"/>
      <c r="AC4813" s="97"/>
      <c r="AD4813" s="83"/>
    </row>
    <row r="4814" spans="27:30" ht="15" customHeight="1" x14ac:dyDescent="0.25">
      <c r="AA4814" s="82"/>
      <c r="AB4814" s="60"/>
      <c r="AC4814" s="97"/>
      <c r="AD4814" s="83"/>
    </row>
    <row r="4815" spans="27:30" ht="15" customHeight="1" x14ac:dyDescent="0.25">
      <c r="AA4815" s="82"/>
      <c r="AB4815" s="60"/>
      <c r="AC4815" s="97"/>
      <c r="AD4815" s="83"/>
    </row>
    <row r="4816" spans="27:30" ht="15" customHeight="1" x14ac:dyDescent="0.25">
      <c r="AA4816" s="82"/>
      <c r="AB4816" s="60"/>
      <c r="AC4816" s="97"/>
      <c r="AD4816" s="83"/>
    </row>
    <row r="4817" spans="27:30" ht="15" customHeight="1" x14ac:dyDescent="0.25">
      <c r="AA4817" s="82"/>
      <c r="AB4817" s="60"/>
      <c r="AC4817" s="97"/>
      <c r="AD4817" s="83"/>
    </row>
    <row r="4818" spans="27:30" ht="15" customHeight="1" x14ac:dyDescent="0.25">
      <c r="AA4818" s="82"/>
      <c r="AB4818" s="60"/>
      <c r="AC4818" s="97"/>
      <c r="AD4818" s="83"/>
    </row>
    <row r="4819" spans="27:30" ht="15" customHeight="1" x14ac:dyDescent="0.25">
      <c r="AA4819" s="82"/>
      <c r="AB4819" s="60"/>
      <c r="AC4819" s="97"/>
      <c r="AD4819" s="83"/>
    </row>
    <row r="4820" spans="27:30" ht="15" customHeight="1" x14ac:dyDescent="0.25">
      <c r="AA4820" s="82"/>
      <c r="AB4820" s="60"/>
      <c r="AC4820" s="97"/>
      <c r="AD4820" s="83"/>
    </row>
    <row r="4821" spans="27:30" ht="15" customHeight="1" x14ac:dyDescent="0.25">
      <c r="AA4821" s="82"/>
      <c r="AB4821" s="60"/>
      <c r="AC4821" s="97"/>
      <c r="AD4821" s="83"/>
    </row>
    <row r="4822" spans="27:30" ht="15" customHeight="1" x14ac:dyDescent="0.25">
      <c r="AA4822" s="82"/>
      <c r="AB4822" s="60"/>
      <c r="AC4822" s="97"/>
      <c r="AD4822" s="83"/>
    </row>
    <row r="4823" spans="27:30" ht="15" customHeight="1" x14ac:dyDescent="0.25">
      <c r="AA4823" s="82"/>
      <c r="AB4823" s="60"/>
      <c r="AC4823" s="97"/>
      <c r="AD4823" s="83"/>
    </row>
    <row r="4824" spans="27:30" ht="15" customHeight="1" x14ac:dyDescent="0.25">
      <c r="AA4824" s="82"/>
      <c r="AB4824" s="60"/>
      <c r="AC4824" s="97"/>
      <c r="AD4824" s="83"/>
    </row>
    <row r="4825" spans="27:30" ht="15" customHeight="1" x14ac:dyDescent="0.25">
      <c r="AA4825" s="82"/>
      <c r="AB4825" s="60"/>
      <c r="AC4825" s="97"/>
      <c r="AD4825" s="83"/>
    </row>
    <row r="4826" spans="27:30" ht="15" customHeight="1" x14ac:dyDescent="0.25">
      <c r="AA4826" s="82"/>
      <c r="AB4826" s="60"/>
      <c r="AC4826" s="97"/>
      <c r="AD4826" s="83"/>
    </row>
    <row r="4827" spans="27:30" ht="15" customHeight="1" x14ac:dyDescent="0.25">
      <c r="AA4827" s="82"/>
      <c r="AB4827" s="60"/>
      <c r="AC4827" s="97"/>
      <c r="AD4827" s="83"/>
    </row>
    <row r="4828" spans="27:30" ht="15" customHeight="1" x14ac:dyDescent="0.25">
      <c r="AA4828" s="82"/>
      <c r="AB4828" s="60"/>
      <c r="AC4828" s="97"/>
      <c r="AD4828" s="83"/>
    </row>
    <row r="4829" spans="27:30" ht="15" customHeight="1" x14ac:dyDescent="0.25">
      <c r="AA4829" s="82"/>
      <c r="AB4829" s="60"/>
      <c r="AC4829" s="97"/>
      <c r="AD4829" s="83"/>
    </row>
    <row r="4830" spans="27:30" ht="15" customHeight="1" x14ac:dyDescent="0.25">
      <c r="AA4830" s="82"/>
      <c r="AB4830" s="60"/>
      <c r="AC4830" s="97"/>
      <c r="AD4830" s="83"/>
    </row>
    <row r="4831" spans="27:30" ht="15" customHeight="1" x14ac:dyDescent="0.25">
      <c r="AA4831" s="82"/>
      <c r="AB4831" s="60"/>
      <c r="AC4831" s="97"/>
      <c r="AD4831" s="83"/>
    </row>
    <row r="4832" spans="27:30" ht="15" customHeight="1" x14ac:dyDescent="0.25">
      <c r="AA4832" s="82"/>
      <c r="AB4832" s="60"/>
      <c r="AC4832" s="97"/>
      <c r="AD4832" s="83"/>
    </row>
    <row r="4833" spans="27:30" ht="15" customHeight="1" x14ac:dyDescent="0.25">
      <c r="AA4833" s="82"/>
      <c r="AB4833" s="60"/>
      <c r="AC4833" s="97"/>
      <c r="AD4833" s="83"/>
    </row>
    <row r="4834" spans="27:30" ht="15" customHeight="1" x14ac:dyDescent="0.25">
      <c r="AA4834" s="82"/>
      <c r="AB4834" s="60"/>
      <c r="AC4834" s="97"/>
      <c r="AD4834" s="83"/>
    </row>
    <row r="4835" spans="27:30" ht="15" customHeight="1" x14ac:dyDescent="0.25">
      <c r="AA4835" s="82"/>
      <c r="AB4835" s="60"/>
      <c r="AC4835" s="97"/>
      <c r="AD4835" s="83"/>
    </row>
    <row r="4836" spans="27:30" ht="15" customHeight="1" x14ac:dyDescent="0.25">
      <c r="AA4836" s="82"/>
      <c r="AB4836" s="60"/>
      <c r="AC4836" s="97"/>
      <c r="AD4836" s="83"/>
    </row>
    <row r="4837" spans="27:30" ht="15" customHeight="1" x14ac:dyDescent="0.25">
      <c r="AA4837" s="82"/>
      <c r="AB4837" s="60"/>
      <c r="AC4837" s="97"/>
      <c r="AD4837" s="83"/>
    </row>
    <row r="4838" spans="27:30" ht="15" customHeight="1" x14ac:dyDescent="0.25">
      <c r="AA4838" s="82"/>
      <c r="AB4838" s="60"/>
      <c r="AC4838" s="97"/>
      <c r="AD4838" s="83"/>
    </row>
    <row r="4839" spans="27:30" ht="15" customHeight="1" x14ac:dyDescent="0.25">
      <c r="AA4839" s="82"/>
      <c r="AB4839" s="60"/>
      <c r="AC4839" s="97"/>
      <c r="AD4839" s="83"/>
    </row>
    <row r="4840" spans="27:30" ht="15" customHeight="1" x14ac:dyDescent="0.25">
      <c r="AA4840" s="82"/>
      <c r="AB4840" s="60"/>
      <c r="AC4840" s="97"/>
      <c r="AD4840" s="83"/>
    </row>
    <row r="4841" spans="27:30" ht="15" customHeight="1" x14ac:dyDescent="0.25">
      <c r="AA4841" s="82"/>
      <c r="AB4841" s="60"/>
      <c r="AC4841" s="97"/>
      <c r="AD4841" s="83"/>
    </row>
    <row r="4842" spans="27:30" ht="15" customHeight="1" x14ac:dyDescent="0.25">
      <c r="AA4842" s="82"/>
      <c r="AB4842" s="60"/>
      <c r="AC4842" s="97"/>
      <c r="AD4842" s="83"/>
    </row>
    <row r="4843" spans="27:30" ht="15" customHeight="1" x14ac:dyDescent="0.25">
      <c r="AA4843" s="82"/>
      <c r="AB4843" s="60"/>
      <c r="AC4843" s="97"/>
      <c r="AD4843" s="83"/>
    </row>
    <row r="4844" spans="27:30" ht="15" customHeight="1" x14ac:dyDescent="0.25">
      <c r="AA4844" s="82"/>
      <c r="AB4844" s="60"/>
      <c r="AC4844" s="97"/>
      <c r="AD4844" s="83"/>
    </row>
    <row r="4845" spans="27:30" ht="15" customHeight="1" x14ac:dyDescent="0.25">
      <c r="AA4845" s="82"/>
      <c r="AB4845" s="60"/>
      <c r="AC4845" s="97"/>
      <c r="AD4845" s="83"/>
    </row>
    <row r="4846" spans="27:30" ht="15" customHeight="1" x14ac:dyDescent="0.25">
      <c r="AA4846" s="82"/>
      <c r="AB4846" s="60"/>
      <c r="AC4846" s="97"/>
      <c r="AD4846" s="83"/>
    </row>
    <row r="4847" spans="27:30" ht="15" customHeight="1" x14ac:dyDescent="0.25">
      <c r="AA4847" s="82"/>
      <c r="AB4847" s="60"/>
      <c r="AC4847" s="97"/>
      <c r="AD4847" s="83"/>
    </row>
    <row r="4848" spans="27:30" ht="15" customHeight="1" x14ac:dyDescent="0.25">
      <c r="AA4848" s="82"/>
      <c r="AB4848" s="60"/>
      <c r="AC4848" s="97"/>
      <c r="AD4848" s="83"/>
    </row>
    <row r="4849" spans="27:30" ht="15" customHeight="1" x14ac:dyDescent="0.25">
      <c r="AA4849" s="82"/>
      <c r="AB4849" s="60"/>
      <c r="AC4849" s="97"/>
      <c r="AD4849" s="83"/>
    </row>
    <row r="4850" spans="27:30" ht="15" customHeight="1" x14ac:dyDescent="0.25">
      <c r="AA4850" s="82"/>
      <c r="AB4850" s="60"/>
      <c r="AC4850" s="97"/>
      <c r="AD4850" s="83"/>
    </row>
    <row r="4851" spans="27:30" ht="15" customHeight="1" x14ac:dyDescent="0.25">
      <c r="AA4851" s="82"/>
      <c r="AB4851" s="60"/>
      <c r="AC4851" s="97"/>
      <c r="AD4851" s="83"/>
    </row>
    <row r="4852" spans="27:30" ht="15" customHeight="1" x14ac:dyDescent="0.25">
      <c r="AA4852" s="82"/>
      <c r="AB4852" s="60"/>
      <c r="AC4852" s="97"/>
      <c r="AD4852" s="83"/>
    </row>
    <row r="4853" spans="27:30" ht="15" customHeight="1" x14ac:dyDescent="0.25">
      <c r="AA4853" s="82"/>
      <c r="AB4853" s="60"/>
      <c r="AC4853" s="97"/>
      <c r="AD4853" s="83"/>
    </row>
    <row r="4854" spans="27:30" ht="15" customHeight="1" x14ac:dyDescent="0.25">
      <c r="AA4854" s="82"/>
      <c r="AB4854" s="60"/>
      <c r="AC4854" s="97"/>
      <c r="AD4854" s="83"/>
    </row>
    <row r="4855" spans="27:30" ht="15" customHeight="1" x14ac:dyDescent="0.25">
      <c r="AA4855" s="82"/>
      <c r="AB4855" s="60"/>
      <c r="AC4855" s="97"/>
      <c r="AD4855" s="83"/>
    </row>
    <row r="4856" spans="27:30" ht="15" customHeight="1" x14ac:dyDescent="0.25">
      <c r="AA4856" s="82"/>
      <c r="AB4856" s="60"/>
      <c r="AC4856" s="97"/>
      <c r="AD4856" s="83"/>
    </row>
    <row r="4857" spans="27:30" ht="15" customHeight="1" x14ac:dyDescent="0.25">
      <c r="AA4857" s="82"/>
      <c r="AB4857" s="60"/>
      <c r="AC4857" s="97"/>
      <c r="AD4857" s="83"/>
    </row>
    <row r="4858" spans="27:30" ht="15" customHeight="1" x14ac:dyDescent="0.25">
      <c r="AA4858" s="82"/>
      <c r="AB4858" s="60"/>
      <c r="AC4858" s="97"/>
      <c r="AD4858" s="83"/>
    </row>
    <row r="4859" spans="27:30" ht="15" customHeight="1" x14ac:dyDescent="0.25">
      <c r="AA4859" s="82"/>
      <c r="AB4859" s="60"/>
      <c r="AC4859" s="97"/>
      <c r="AD4859" s="83"/>
    </row>
    <row r="4860" spans="27:30" ht="15" customHeight="1" x14ac:dyDescent="0.25">
      <c r="AA4860" s="82"/>
      <c r="AB4860" s="60"/>
      <c r="AC4860" s="97"/>
      <c r="AD4860" s="83"/>
    </row>
    <row r="4861" spans="27:30" ht="15" customHeight="1" x14ac:dyDescent="0.25">
      <c r="AA4861" s="82"/>
      <c r="AB4861" s="60"/>
      <c r="AC4861" s="97"/>
      <c r="AD4861" s="83"/>
    </row>
    <row r="4862" spans="27:30" ht="15" customHeight="1" x14ac:dyDescent="0.25">
      <c r="AA4862" s="82"/>
      <c r="AB4862" s="60"/>
      <c r="AC4862" s="97"/>
      <c r="AD4862" s="83"/>
    </row>
    <row r="4863" spans="27:30" ht="15" customHeight="1" x14ac:dyDescent="0.25">
      <c r="AA4863" s="82"/>
      <c r="AB4863" s="60"/>
      <c r="AC4863" s="97"/>
      <c r="AD4863" s="83"/>
    </row>
    <row r="4864" spans="27:30" ht="15" customHeight="1" x14ac:dyDescent="0.25">
      <c r="AA4864" s="82"/>
      <c r="AB4864" s="60"/>
      <c r="AC4864" s="97"/>
      <c r="AD4864" s="83"/>
    </row>
    <row r="4865" spans="27:30" ht="15" customHeight="1" x14ac:dyDescent="0.25">
      <c r="AA4865" s="82"/>
      <c r="AB4865" s="60"/>
      <c r="AC4865" s="97"/>
      <c r="AD4865" s="83"/>
    </row>
    <row r="4866" spans="27:30" ht="15" customHeight="1" x14ac:dyDescent="0.25">
      <c r="AA4866" s="82"/>
      <c r="AB4866" s="60"/>
      <c r="AC4866" s="97"/>
      <c r="AD4866" s="83"/>
    </row>
    <row r="4867" spans="27:30" ht="15" customHeight="1" x14ac:dyDescent="0.25">
      <c r="AA4867" s="82"/>
      <c r="AB4867" s="60"/>
      <c r="AC4867" s="97"/>
      <c r="AD4867" s="83"/>
    </row>
    <row r="4868" spans="27:30" ht="15" customHeight="1" x14ac:dyDescent="0.25">
      <c r="AA4868" s="82"/>
      <c r="AB4868" s="60"/>
      <c r="AC4868" s="97"/>
      <c r="AD4868" s="83"/>
    </row>
    <row r="4869" spans="27:30" ht="15" customHeight="1" x14ac:dyDescent="0.25">
      <c r="AA4869" s="82"/>
      <c r="AB4869" s="60"/>
      <c r="AC4869" s="97"/>
      <c r="AD4869" s="83"/>
    </row>
    <row r="4870" spans="27:30" ht="15" customHeight="1" x14ac:dyDescent="0.25">
      <c r="AA4870" s="82"/>
      <c r="AB4870" s="60"/>
      <c r="AC4870" s="97"/>
      <c r="AD4870" s="83"/>
    </row>
    <row r="4871" spans="27:30" ht="15" customHeight="1" x14ac:dyDescent="0.25">
      <c r="AA4871" s="82"/>
      <c r="AB4871" s="60"/>
      <c r="AC4871" s="97"/>
      <c r="AD4871" s="83"/>
    </row>
    <row r="4872" spans="27:30" ht="15" customHeight="1" x14ac:dyDescent="0.25">
      <c r="AA4872" s="82"/>
      <c r="AB4872" s="60"/>
      <c r="AC4872" s="97"/>
      <c r="AD4872" s="83"/>
    </row>
    <row r="4873" spans="27:30" ht="15" customHeight="1" x14ac:dyDescent="0.25">
      <c r="AA4873" s="82"/>
      <c r="AB4873" s="60"/>
      <c r="AC4873" s="97"/>
      <c r="AD4873" s="83"/>
    </row>
    <row r="4874" spans="27:30" ht="15" customHeight="1" x14ac:dyDescent="0.25">
      <c r="AA4874" s="82"/>
      <c r="AB4874" s="60"/>
      <c r="AC4874" s="97"/>
      <c r="AD4874" s="83"/>
    </row>
    <row r="4875" spans="27:30" ht="15" customHeight="1" x14ac:dyDescent="0.25">
      <c r="AA4875" s="82"/>
      <c r="AB4875" s="60"/>
      <c r="AC4875" s="97"/>
      <c r="AD4875" s="83"/>
    </row>
    <row r="4876" spans="27:30" ht="15" customHeight="1" x14ac:dyDescent="0.25">
      <c r="AA4876" s="82"/>
      <c r="AB4876" s="60"/>
      <c r="AC4876" s="97"/>
      <c r="AD4876" s="83"/>
    </row>
    <row r="4877" spans="27:30" ht="15" customHeight="1" x14ac:dyDescent="0.25">
      <c r="AA4877" s="82"/>
      <c r="AB4877" s="60"/>
      <c r="AC4877" s="97"/>
      <c r="AD4877" s="83"/>
    </row>
    <row r="4878" spans="27:30" ht="15" customHeight="1" x14ac:dyDescent="0.25">
      <c r="AA4878" s="82"/>
      <c r="AB4878" s="60"/>
      <c r="AC4878" s="97"/>
      <c r="AD4878" s="83"/>
    </row>
    <row r="4879" spans="27:30" ht="15" customHeight="1" x14ac:dyDescent="0.25">
      <c r="AA4879" s="82"/>
      <c r="AB4879" s="60"/>
      <c r="AC4879" s="97"/>
      <c r="AD4879" s="83"/>
    </row>
    <row r="4880" spans="27:30" ht="15" customHeight="1" x14ac:dyDescent="0.25">
      <c r="AA4880" s="82"/>
      <c r="AB4880" s="60"/>
      <c r="AC4880" s="97"/>
      <c r="AD4880" s="83"/>
    </row>
    <row r="4881" spans="27:30" ht="15" customHeight="1" x14ac:dyDescent="0.25">
      <c r="AA4881" s="82"/>
      <c r="AB4881" s="60"/>
      <c r="AC4881" s="97"/>
      <c r="AD4881" s="83"/>
    </row>
    <row r="4882" spans="27:30" ht="15" customHeight="1" x14ac:dyDescent="0.25">
      <c r="AA4882" s="82"/>
      <c r="AB4882" s="60"/>
      <c r="AC4882" s="97"/>
      <c r="AD4882" s="83"/>
    </row>
    <row r="4883" spans="27:30" ht="15" customHeight="1" x14ac:dyDescent="0.25">
      <c r="AA4883" s="82"/>
      <c r="AB4883" s="60"/>
      <c r="AC4883" s="97"/>
      <c r="AD4883" s="83"/>
    </row>
    <row r="4884" spans="27:30" ht="15" customHeight="1" x14ac:dyDescent="0.25">
      <c r="AA4884" s="82"/>
      <c r="AB4884" s="60"/>
      <c r="AC4884" s="97"/>
      <c r="AD4884" s="83"/>
    </row>
    <row r="4885" spans="27:30" ht="15" customHeight="1" x14ac:dyDescent="0.25">
      <c r="AA4885" s="82"/>
      <c r="AB4885" s="60"/>
      <c r="AC4885" s="97"/>
      <c r="AD4885" s="83"/>
    </row>
    <row r="4886" spans="27:30" ht="15" customHeight="1" x14ac:dyDescent="0.25">
      <c r="AA4886" s="82"/>
      <c r="AB4886" s="60"/>
      <c r="AC4886" s="97"/>
      <c r="AD4886" s="83"/>
    </row>
    <row r="4887" spans="27:30" ht="15" customHeight="1" x14ac:dyDescent="0.25">
      <c r="AA4887" s="82"/>
      <c r="AB4887" s="60"/>
      <c r="AC4887" s="97"/>
      <c r="AD4887" s="83"/>
    </row>
    <row r="4888" spans="27:30" ht="15" customHeight="1" x14ac:dyDescent="0.25">
      <c r="AA4888" s="82"/>
      <c r="AB4888" s="60"/>
      <c r="AC4888" s="97"/>
      <c r="AD4888" s="83"/>
    </row>
    <row r="4889" spans="27:30" ht="15" customHeight="1" x14ac:dyDescent="0.25">
      <c r="AA4889" s="82"/>
      <c r="AB4889" s="60"/>
      <c r="AC4889" s="97"/>
      <c r="AD4889" s="83"/>
    </row>
    <row r="4890" spans="27:30" ht="15" customHeight="1" x14ac:dyDescent="0.25">
      <c r="AA4890" s="82"/>
      <c r="AB4890" s="60"/>
      <c r="AC4890" s="97"/>
      <c r="AD4890" s="83"/>
    </row>
    <row r="4891" spans="27:30" ht="15" customHeight="1" x14ac:dyDescent="0.25">
      <c r="AA4891" s="82"/>
      <c r="AB4891" s="60"/>
      <c r="AC4891" s="97"/>
      <c r="AD4891" s="83"/>
    </row>
    <row r="4892" spans="27:30" ht="15" customHeight="1" x14ac:dyDescent="0.25">
      <c r="AA4892" s="82"/>
      <c r="AB4892" s="60"/>
      <c r="AC4892" s="97"/>
      <c r="AD4892" s="83"/>
    </row>
    <row r="4893" spans="27:30" ht="15" customHeight="1" x14ac:dyDescent="0.25">
      <c r="AA4893" s="82"/>
      <c r="AB4893" s="60"/>
      <c r="AC4893" s="97"/>
      <c r="AD4893" s="83"/>
    </row>
    <row r="4894" spans="27:30" ht="15" customHeight="1" x14ac:dyDescent="0.25">
      <c r="AA4894" s="82"/>
      <c r="AB4894" s="60"/>
      <c r="AC4894" s="97"/>
      <c r="AD4894" s="83"/>
    </row>
    <row r="4895" spans="27:30" ht="15" customHeight="1" x14ac:dyDescent="0.25">
      <c r="AA4895" s="82"/>
      <c r="AB4895" s="60"/>
      <c r="AC4895" s="97"/>
      <c r="AD4895" s="83"/>
    </row>
    <row r="4896" spans="27:30" ht="15" customHeight="1" x14ac:dyDescent="0.25">
      <c r="AA4896" s="82"/>
      <c r="AB4896" s="60"/>
      <c r="AC4896" s="97"/>
      <c r="AD4896" s="83"/>
    </row>
    <row r="4897" spans="27:30" ht="15" customHeight="1" x14ac:dyDescent="0.25">
      <c r="AA4897" s="82"/>
      <c r="AB4897" s="60"/>
      <c r="AC4897" s="97"/>
      <c r="AD4897" s="83"/>
    </row>
    <row r="4898" spans="27:30" ht="15" customHeight="1" x14ac:dyDescent="0.25">
      <c r="AA4898" s="82"/>
      <c r="AB4898" s="60"/>
      <c r="AC4898" s="97"/>
      <c r="AD4898" s="83"/>
    </row>
    <row r="4899" spans="27:30" ht="15" customHeight="1" x14ac:dyDescent="0.25">
      <c r="AA4899" s="82"/>
      <c r="AB4899" s="60"/>
      <c r="AC4899" s="97"/>
      <c r="AD4899" s="83"/>
    </row>
    <row r="4900" spans="27:30" ht="15" customHeight="1" x14ac:dyDescent="0.25">
      <c r="AA4900" s="82"/>
      <c r="AB4900" s="60"/>
      <c r="AC4900" s="97"/>
      <c r="AD4900" s="83"/>
    </row>
    <row r="4901" spans="27:30" ht="15" customHeight="1" x14ac:dyDescent="0.25">
      <c r="AA4901" s="82"/>
      <c r="AB4901" s="60"/>
      <c r="AC4901" s="97"/>
      <c r="AD4901" s="83"/>
    </row>
    <row r="4902" spans="27:30" ht="15" customHeight="1" x14ac:dyDescent="0.25">
      <c r="AA4902" s="82"/>
      <c r="AB4902" s="60"/>
      <c r="AC4902" s="97"/>
      <c r="AD4902" s="83"/>
    </row>
    <row r="4903" spans="27:30" ht="15" customHeight="1" x14ac:dyDescent="0.25">
      <c r="AA4903" s="82"/>
      <c r="AB4903" s="60"/>
      <c r="AC4903" s="97"/>
      <c r="AD4903" s="83"/>
    </row>
    <row r="4904" spans="27:30" ht="15" customHeight="1" x14ac:dyDescent="0.25">
      <c r="AA4904" s="82"/>
      <c r="AB4904" s="60"/>
      <c r="AC4904" s="97"/>
      <c r="AD4904" s="83"/>
    </row>
    <row r="4905" spans="27:30" ht="15" customHeight="1" x14ac:dyDescent="0.25">
      <c r="AA4905" s="82"/>
      <c r="AB4905" s="60"/>
      <c r="AC4905" s="97"/>
      <c r="AD4905" s="83"/>
    </row>
    <row r="4906" spans="27:30" ht="15" customHeight="1" x14ac:dyDescent="0.25">
      <c r="AA4906" s="82"/>
      <c r="AB4906" s="60"/>
      <c r="AC4906" s="97"/>
      <c r="AD4906" s="83"/>
    </row>
    <row r="4907" spans="27:30" ht="15" customHeight="1" x14ac:dyDescent="0.25">
      <c r="AA4907" s="82"/>
      <c r="AB4907" s="60"/>
      <c r="AC4907" s="97"/>
      <c r="AD4907" s="83"/>
    </row>
    <row r="4908" spans="27:30" ht="15" customHeight="1" x14ac:dyDescent="0.25">
      <c r="AA4908" s="82"/>
      <c r="AB4908" s="60"/>
      <c r="AC4908" s="97"/>
      <c r="AD4908" s="83"/>
    </row>
    <row r="4909" spans="27:30" ht="15" customHeight="1" x14ac:dyDescent="0.25">
      <c r="AA4909" s="82"/>
      <c r="AB4909" s="60"/>
      <c r="AC4909" s="97"/>
      <c r="AD4909" s="83"/>
    </row>
    <row r="4910" spans="27:30" ht="15" customHeight="1" x14ac:dyDescent="0.25">
      <c r="AA4910" s="82"/>
      <c r="AB4910" s="60"/>
      <c r="AC4910" s="97"/>
      <c r="AD4910" s="83"/>
    </row>
    <row r="4911" spans="27:30" ht="15" customHeight="1" x14ac:dyDescent="0.25">
      <c r="AA4911" s="82"/>
      <c r="AB4911" s="60"/>
      <c r="AC4911" s="97"/>
      <c r="AD4911" s="83"/>
    </row>
    <row r="4912" spans="27:30" ht="15" customHeight="1" x14ac:dyDescent="0.25">
      <c r="AA4912" s="82"/>
      <c r="AB4912" s="60"/>
      <c r="AC4912" s="97"/>
      <c r="AD4912" s="83"/>
    </row>
    <row r="4913" spans="27:30" ht="15" customHeight="1" x14ac:dyDescent="0.25">
      <c r="AA4913" s="82"/>
      <c r="AB4913" s="60"/>
      <c r="AC4913" s="97"/>
      <c r="AD4913" s="83"/>
    </row>
    <row r="4914" spans="27:30" ht="15" customHeight="1" x14ac:dyDescent="0.25">
      <c r="AA4914" s="82"/>
      <c r="AB4914" s="60"/>
      <c r="AC4914" s="97"/>
      <c r="AD4914" s="83"/>
    </row>
    <row r="4915" spans="27:30" ht="15" customHeight="1" x14ac:dyDescent="0.25">
      <c r="AA4915" s="82"/>
      <c r="AB4915" s="60"/>
      <c r="AC4915" s="97"/>
      <c r="AD4915" s="83"/>
    </row>
    <row r="4916" spans="27:30" ht="15" customHeight="1" x14ac:dyDescent="0.25">
      <c r="AA4916" s="82"/>
      <c r="AB4916" s="60"/>
      <c r="AC4916" s="97"/>
      <c r="AD4916" s="83"/>
    </row>
    <row r="4917" spans="27:30" ht="15" customHeight="1" x14ac:dyDescent="0.25">
      <c r="AA4917" s="82"/>
      <c r="AB4917" s="60"/>
      <c r="AC4917" s="97"/>
      <c r="AD4917" s="83"/>
    </row>
    <row r="4918" spans="27:30" ht="15" customHeight="1" x14ac:dyDescent="0.25">
      <c r="AA4918" s="82"/>
      <c r="AB4918" s="60"/>
      <c r="AC4918" s="97"/>
      <c r="AD4918" s="83"/>
    </row>
    <row r="4919" spans="27:30" ht="15" customHeight="1" x14ac:dyDescent="0.25">
      <c r="AA4919" s="82"/>
      <c r="AB4919" s="60"/>
      <c r="AC4919" s="97"/>
      <c r="AD4919" s="83"/>
    </row>
    <row r="4920" spans="27:30" ht="15" customHeight="1" x14ac:dyDescent="0.25">
      <c r="AA4920" s="82"/>
      <c r="AB4920" s="60"/>
      <c r="AC4920" s="97"/>
      <c r="AD4920" s="83"/>
    </row>
    <row r="4921" spans="27:30" ht="15" customHeight="1" x14ac:dyDescent="0.25">
      <c r="AA4921" s="82"/>
      <c r="AB4921" s="60"/>
      <c r="AC4921" s="97"/>
      <c r="AD4921" s="83"/>
    </row>
    <row r="4922" spans="27:30" ht="15" customHeight="1" x14ac:dyDescent="0.25">
      <c r="AA4922" s="82"/>
      <c r="AB4922" s="60"/>
      <c r="AC4922" s="97"/>
      <c r="AD4922" s="83"/>
    </row>
    <row r="4923" spans="27:30" ht="15" customHeight="1" x14ac:dyDescent="0.25">
      <c r="AA4923" s="82"/>
      <c r="AB4923" s="60"/>
      <c r="AC4923" s="97"/>
      <c r="AD4923" s="83"/>
    </row>
    <row r="4924" spans="27:30" ht="15" customHeight="1" x14ac:dyDescent="0.25">
      <c r="AA4924" s="82"/>
      <c r="AB4924" s="60"/>
      <c r="AC4924" s="97"/>
      <c r="AD4924" s="83"/>
    </row>
    <row r="4925" spans="27:30" ht="15" customHeight="1" x14ac:dyDescent="0.25">
      <c r="AA4925" s="82"/>
      <c r="AB4925" s="60"/>
      <c r="AC4925" s="97"/>
      <c r="AD4925" s="83"/>
    </row>
    <row r="4926" spans="27:30" ht="15" customHeight="1" x14ac:dyDescent="0.25">
      <c r="AA4926" s="82"/>
      <c r="AB4926" s="60"/>
      <c r="AC4926" s="97"/>
      <c r="AD4926" s="83"/>
    </row>
    <row r="4927" spans="27:30" ht="15" customHeight="1" x14ac:dyDescent="0.25">
      <c r="AA4927" s="82"/>
      <c r="AB4927" s="60"/>
      <c r="AC4927" s="97"/>
      <c r="AD4927" s="83"/>
    </row>
    <row r="4928" spans="27:30" ht="15" customHeight="1" x14ac:dyDescent="0.25">
      <c r="AA4928" s="82"/>
      <c r="AB4928" s="60"/>
      <c r="AC4928" s="97"/>
      <c r="AD4928" s="83"/>
    </row>
    <row r="4929" spans="27:30" ht="15" customHeight="1" x14ac:dyDescent="0.25">
      <c r="AA4929" s="82"/>
      <c r="AB4929" s="60"/>
      <c r="AC4929" s="97"/>
      <c r="AD4929" s="83"/>
    </row>
    <row r="4930" spans="27:30" ht="15" customHeight="1" x14ac:dyDescent="0.25">
      <c r="AA4930" s="82"/>
      <c r="AB4930" s="60"/>
      <c r="AC4930" s="97"/>
      <c r="AD4930" s="83"/>
    </row>
    <row r="4931" spans="27:30" ht="15" customHeight="1" x14ac:dyDescent="0.25">
      <c r="AA4931" s="82"/>
      <c r="AB4931" s="60"/>
      <c r="AC4931" s="97"/>
      <c r="AD4931" s="83"/>
    </row>
    <row r="4932" spans="27:30" ht="15" customHeight="1" x14ac:dyDescent="0.25">
      <c r="AA4932" s="82"/>
      <c r="AB4932" s="60"/>
      <c r="AC4932" s="97"/>
      <c r="AD4932" s="83"/>
    </row>
    <row r="4933" spans="27:30" ht="15" customHeight="1" x14ac:dyDescent="0.25">
      <c r="AA4933" s="82"/>
      <c r="AB4933" s="60"/>
      <c r="AC4933" s="97"/>
      <c r="AD4933" s="83"/>
    </row>
    <row r="4934" spans="27:30" ht="15" customHeight="1" x14ac:dyDescent="0.25">
      <c r="AA4934" s="82"/>
      <c r="AB4934" s="60"/>
      <c r="AC4934" s="97"/>
      <c r="AD4934" s="83"/>
    </row>
    <row r="4935" spans="27:30" ht="15" customHeight="1" x14ac:dyDescent="0.25">
      <c r="AA4935" s="82"/>
      <c r="AB4935" s="60"/>
      <c r="AC4935" s="97"/>
      <c r="AD4935" s="83"/>
    </row>
    <row r="4936" spans="27:30" ht="15" customHeight="1" x14ac:dyDescent="0.25">
      <c r="AA4936" s="82"/>
      <c r="AB4936" s="60"/>
      <c r="AC4936" s="97"/>
      <c r="AD4936" s="83"/>
    </row>
    <row r="4937" spans="27:30" ht="15" customHeight="1" x14ac:dyDescent="0.25">
      <c r="AA4937" s="82"/>
      <c r="AB4937" s="60"/>
      <c r="AC4937" s="97"/>
      <c r="AD4937" s="83"/>
    </row>
    <row r="4938" spans="27:30" ht="15" customHeight="1" x14ac:dyDescent="0.25">
      <c r="AA4938" s="82"/>
      <c r="AB4938" s="60"/>
      <c r="AC4938" s="97"/>
      <c r="AD4938" s="83"/>
    </row>
    <row r="4939" spans="27:30" ht="15" customHeight="1" x14ac:dyDescent="0.25">
      <c r="AA4939" s="82"/>
      <c r="AB4939" s="60"/>
      <c r="AC4939" s="97"/>
      <c r="AD4939" s="83"/>
    </row>
    <row r="4940" spans="27:30" ht="15" customHeight="1" x14ac:dyDescent="0.25">
      <c r="AA4940" s="82"/>
      <c r="AB4940" s="60"/>
      <c r="AC4940" s="97"/>
      <c r="AD4940" s="83"/>
    </row>
    <row r="4941" spans="27:30" ht="15" customHeight="1" x14ac:dyDescent="0.25">
      <c r="AA4941" s="82"/>
      <c r="AB4941" s="60"/>
      <c r="AC4941" s="97"/>
      <c r="AD4941" s="83"/>
    </row>
    <row r="4942" spans="27:30" ht="15" customHeight="1" x14ac:dyDescent="0.25">
      <c r="AA4942" s="82"/>
      <c r="AB4942" s="60"/>
      <c r="AC4942" s="97"/>
      <c r="AD4942" s="83"/>
    </row>
    <row r="4943" spans="27:30" ht="15" customHeight="1" x14ac:dyDescent="0.25">
      <c r="AA4943" s="82"/>
      <c r="AB4943" s="60"/>
      <c r="AC4943" s="97"/>
      <c r="AD4943" s="83"/>
    </row>
    <row r="4944" spans="27:30" ht="15" customHeight="1" x14ac:dyDescent="0.25">
      <c r="AA4944" s="82"/>
      <c r="AB4944" s="60"/>
      <c r="AC4944" s="97"/>
      <c r="AD4944" s="83"/>
    </row>
    <row r="4945" spans="27:30" ht="15" customHeight="1" x14ac:dyDescent="0.25">
      <c r="AA4945" s="82"/>
      <c r="AB4945" s="60"/>
      <c r="AC4945" s="97"/>
      <c r="AD4945" s="83"/>
    </row>
    <row r="4946" spans="27:30" ht="15" customHeight="1" x14ac:dyDescent="0.25">
      <c r="AA4946" s="82"/>
      <c r="AB4946" s="60"/>
      <c r="AC4946" s="97"/>
      <c r="AD4946" s="83"/>
    </row>
    <row r="4947" spans="27:30" ht="15" customHeight="1" x14ac:dyDescent="0.25">
      <c r="AA4947" s="82"/>
      <c r="AB4947" s="60"/>
      <c r="AC4947" s="97"/>
      <c r="AD4947" s="83"/>
    </row>
    <row r="4948" spans="27:30" ht="15" customHeight="1" x14ac:dyDescent="0.25">
      <c r="AA4948" s="82"/>
      <c r="AB4948" s="60"/>
      <c r="AC4948" s="97"/>
      <c r="AD4948" s="83"/>
    </row>
    <row r="4949" spans="27:30" ht="15" customHeight="1" x14ac:dyDescent="0.25">
      <c r="AA4949" s="82"/>
      <c r="AB4949" s="60"/>
      <c r="AC4949" s="97"/>
      <c r="AD4949" s="83"/>
    </row>
    <row r="4950" spans="27:30" ht="15" customHeight="1" x14ac:dyDescent="0.25">
      <c r="AA4950" s="82"/>
      <c r="AB4950" s="60"/>
      <c r="AC4950" s="97"/>
      <c r="AD4950" s="83"/>
    </row>
    <row r="4951" spans="27:30" ht="15" customHeight="1" x14ac:dyDescent="0.25">
      <c r="AA4951" s="82"/>
      <c r="AB4951" s="60"/>
      <c r="AC4951" s="97"/>
      <c r="AD4951" s="83"/>
    </row>
    <row r="4952" spans="27:30" ht="15" customHeight="1" x14ac:dyDescent="0.25">
      <c r="AA4952" s="82"/>
      <c r="AB4952" s="60"/>
      <c r="AC4952" s="97"/>
      <c r="AD4952" s="83"/>
    </row>
    <row r="4953" spans="27:30" ht="15" customHeight="1" x14ac:dyDescent="0.25">
      <c r="AA4953" s="82"/>
      <c r="AB4953" s="60"/>
      <c r="AC4953" s="97"/>
      <c r="AD4953" s="83"/>
    </row>
    <row r="4954" spans="27:30" ht="15" customHeight="1" x14ac:dyDescent="0.25">
      <c r="AA4954" s="82"/>
      <c r="AB4954" s="60"/>
      <c r="AC4954" s="97"/>
      <c r="AD4954" s="83"/>
    </row>
    <row r="4955" spans="27:30" ht="15" customHeight="1" x14ac:dyDescent="0.25">
      <c r="AA4955" s="82"/>
      <c r="AB4955" s="60"/>
      <c r="AC4955" s="97"/>
      <c r="AD4955" s="83"/>
    </row>
    <row r="4956" spans="27:30" ht="15" customHeight="1" x14ac:dyDescent="0.25">
      <c r="AA4956" s="82"/>
      <c r="AB4956" s="60"/>
      <c r="AC4956" s="97"/>
      <c r="AD4956" s="83"/>
    </row>
    <row r="4957" spans="27:30" ht="15" customHeight="1" x14ac:dyDescent="0.25">
      <c r="AA4957" s="82"/>
      <c r="AB4957" s="60"/>
      <c r="AC4957" s="97"/>
      <c r="AD4957" s="83"/>
    </row>
    <row r="4958" spans="27:30" ht="15" customHeight="1" x14ac:dyDescent="0.25">
      <c r="AA4958" s="82"/>
      <c r="AB4958" s="60"/>
      <c r="AC4958" s="97"/>
      <c r="AD4958" s="83"/>
    </row>
    <row r="4959" spans="27:30" ht="15" customHeight="1" x14ac:dyDescent="0.25">
      <c r="AA4959" s="82"/>
      <c r="AB4959" s="60"/>
      <c r="AC4959" s="97"/>
      <c r="AD4959" s="83"/>
    </row>
    <row r="4960" spans="27:30" ht="15" customHeight="1" x14ac:dyDescent="0.25">
      <c r="AA4960" s="82"/>
      <c r="AB4960" s="60"/>
      <c r="AC4960" s="97"/>
      <c r="AD4960" s="83"/>
    </row>
    <row r="4961" spans="27:30" ht="15" customHeight="1" x14ac:dyDescent="0.25">
      <c r="AA4961" s="82"/>
      <c r="AB4961" s="60"/>
      <c r="AC4961" s="97"/>
      <c r="AD4961" s="83"/>
    </row>
    <row r="4962" spans="27:30" ht="15" customHeight="1" x14ac:dyDescent="0.25">
      <c r="AA4962" s="82"/>
      <c r="AB4962" s="60"/>
      <c r="AC4962" s="97"/>
      <c r="AD4962" s="83"/>
    </row>
    <row r="4963" spans="27:30" ht="15" customHeight="1" x14ac:dyDescent="0.25">
      <c r="AA4963" s="82"/>
      <c r="AB4963" s="60"/>
      <c r="AC4963" s="97"/>
      <c r="AD4963" s="83"/>
    </row>
    <row r="4964" spans="27:30" ht="15" customHeight="1" x14ac:dyDescent="0.25">
      <c r="AA4964" s="82"/>
      <c r="AB4964" s="60"/>
      <c r="AC4964" s="97"/>
      <c r="AD4964" s="83"/>
    </row>
    <row r="4965" spans="27:30" ht="15" customHeight="1" x14ac:dyDescent="0.25">
      <c r="AA4965" s="82"/>
      <c r="AB4965" s="60"/>
      <c r="AC4965" s="97"/>
      <c r="AD4965" s="83"/>
    </row>
    <row r="4966" spans="27:30" ht="15" customHeight="1" x14ac:dyDescent="0.25">
      <c r="AA4966" s="82"/>
      <c r="AB4966" s="60"/>
      <c r="AC4966" s="97"/>
      <c r="AD4966" s="83"/>
    </row>
    <row r="4967" spans="27:30" ht="15" customHeight="1" x14ac:dyDescent="0.25">
      <c r="AA4967" s="82"/>
      <c r="AB4967" s="60"/>
      <c r="AC4967" s="97"/>
      <c r="AD4967" s="83"/>
    </row>
    <row r="4968" spans="27:30" ht="15" customHeight="1" x14ac:dyDescent="0.25">
      <c r="AA4968" s="82"/>
      <c r="AB4968" s="60"/>
      <c r="AC4968" s="97"/>
      <c r="AD4968" s="83"/>
    </row>
    <row r="4969" spans="27:30" ht="15" customHeight="1" x14ac:dyDescent="0.25">
      <c r="AA4969" s="82"/>
      <c r="AB4969" s="60"/>
      <c r="AC4969" s="97"/>
      <c r="AD4969" s="83"/>
    </row>
    <row r="4970" spans="27:30" ht="15" customHeight="1" x14ac:dyDescent="0.25">
      <c r="AA4970" s="82"/>
      <c r="AB4970" s="60"/>
      <c r="AC4970" s="97"/>
      <c r="AD4970" s="83"/>
    </row>
    <row r="4971" spans="27:30" ht="15" customHeight="1" x14ac:dyDescent="0.25">
      <c r="AA4971" s="82"/>
      <c r="AB4971" s="60"/>
      <c r="AC4971" s="97"/>
      <c r="AD4971" s="83"/>
    </row>
    <row r="4972" spans="27:30" ht="15" customHeight="1" x14ac:dyDescent="0.25">
      <c r="AA4972" s="82"/>
      <c r="AB4972" s="60"/>
      <c r="AC4972" s="97"/>
      <c r="AD4972" s="83"/>
    </row>
    <row r="4973" spans="27:30" ht="15" customHeight="1" x14ac:dyDescent="0.25">
      <c r="AA4973" s="82"/>
      <c r="AB4973" s="60"/>
      <c r="AC4973" s="97"/>
      <c r="AD4973" s="83"/>
    </row>
    <row r="4974" spans="27:30" ht="15" customHeight="1" x14ac:dyDescent="0.25">
      <c r="AA4974" s="82"/>
      <c r="AB4974" s="60"/>
      <c r="AC4974" s="97"/>
      <c r="AD4974" s="83"/>
    </row>
    <row r="4975" spans="27:30" ht="15" customHeight="1" x14ac:dyDescent="0.25">
      <c r="AA4975" s="82"/>
      <c r="AB4975" s="60"/>
      <c r="AC4975" s="97"/>
      <c r="AD4975" s="83"/>
    </row>
    <row r="4976" spans="27:30" ht="15" customHeight="1" x14ac:dyDescent="0.25">
      <c r="AA4976" s="82"/>
      <c r="AB4976" s="60"/>
      <c r="AC4976" s="97"/>
      <c r="AD4976" s="83"/>
    </row>
    <row r="4977" spans="27:30" ht="15" customHeight="1" x14ac:dyDescent="0.25">
      <c r="AA4977" s="82"/>
      <c r="AB4977" s="60"/>
      <c r="AC4977" s="97"/>
      <c r="AD4977" s="83"/>
    </row>
    <row r="4978" spans="27:30" ht="15" customHeight="1" x14ac:dyDescent="0.25">
      <c r="AA4978" s="82"/>
      <c r="AB4978" s="60"/>
      <c r="AC4978" s="97"/>
      <c r="AD4978" s="83"/>
    </row>
    <row r="4979" spans="27:30" ht="15" customHeight="1" x14ac:dyDescent="0.25">
      <c r="AA4979" s="82"/>
      <c r="AB4979" s="60"/>
      <c r="AC4979" s="97"/>
      <c r="AD4979" s="83"/>
    </row>
    <row r="4980" spans="27:30" ht="15" customHeight="1" x14ac:dyDescent="0.25">
      <c r="AA4980" s="82"/>
      <c r="AB4980" s="60"/>
      <c r="AC4980" s="97"/>
      <c r="AD4980" s="83"/>
    </row>
    <row r="4981" spans="27:30" ht="15" customHeight="1" x14ac:dyDescent="0.25">
      <c r="AA4981" s="82"/>
      <c r="AB4981" s="60"/>
      <c r="AC4981" s="97"/>
      <c r="AD4981" s="83"/>
    </row>
    <row r="4982" spans="27:30" ht="15" customHeight="1" x14ac:dyDescent="0.25">
      <c r="AA4982" s="82"/>
      <c r="AB4982" s="60"/>
      <c r="AC4982" s="97"/>
      <c r="AD4982" s="83"/>
    </row>
    <row r="4983" spans="27:30" ht="15" customHeight="1" x14ac:dyDescent="0.25">
      <c r="AA4983" s="82"/>
      <c r="AB4983" s="60"/>
      <c r="AC4983" s="97"/>
      <c r="AD4983" s="83"/>
    </row>
    <row r="4984" spans="27:30" ht="15" customHeight="1" x14ac:dyDescent="0.25">
      <c r="AA4984" s="82"/>
      <c r="AB4984" s="60"/>
      <c r="AC4984" s="97"/>
      <c r="AD4984" s="83"/>
    </row>
    <row r="4985" spans="27:30" ht="15" customHeight="1" x14ac:dyDescent="0.25">
      <c r="AA4985" s="82"/>
      <c r="AB4985" s="60"/>
      <c r="AC4985" s="97"/>
      <c r="AD4985" s="83"/>
    </row>
    <row r="4986" spans="27:30" ht="15" customHeight="1" x14ac:dyDescent="0.25">
      <c r="AA4986" s="82"/>
      <c r="AB4986" s="60"/>
      <c r="AC4986" s="97"/>
      <c r="AD4986" s="83"/>
    </row>
    <row r="4987" spans="27:30" ht="15" customHeight="1" x14ac:dyDescent="0.25">
      <c r="AA4987" s="82"/>
      <c r="AB4987" s="60"/>
      <c r="AC4987" s="97"/>
      <c r="AD4987" s="83"/>
    </row>
    <row r="4988" spans="27:30" ht="15" customHeight="1" x14ac:dyDescent="0.25">
      <c r="AA4988" s="82"/>
      <c r="AB4988" s="60"/>
      <c r="AC4988" s="97"/>
      <c r="AD4988" s="83"/>
    </row>
    <row r="4989" spans="27:30" ht="15" customHeight="1" x14ac:dyDescent="0.25">
      <c r="AA4989" s="82"/>
      <c r="AB4989" s="60"/>
      <c r="AC4989" s="97"/>
      <c r="AD4989" s="83"/>
    </row>
    <row r="4990" spans="27:30" ht="15" customHeight="1" x14ac:dyDescent="0.25">
      <c r="AA4990" s="82"/>
      <c r="AB4990" s="60"/>
      <c r="AC4990" s="97"/>
      <c r="AD4990" s="83"/>
    </row>
    <row r="4991" spans="27:30" ht="15" customHeight="1" x14ac:dyDescent="0.25">
      <c r="AA4991" s="82"/>
      <c r="AB4991" s="60"/>
      <c r="AC4991" s="97"/>
      <c r="AD4991" s="83"/>
    </row>
    <row r="4992" spans="27:30" ht="15" customHeight="1" x14ac:dyDescent="0.25">
      <c r="AA4992" s="82"/>
      <c r="AB4992" s="60"/>
      <c r="AC4992" s="97"/>
      <c r="AD4992" s="83"/>
    </row>
    <row r="4993" spans="27:30" ht="15" customHeight="1" x14ac:dyDescent="0.25">
      <c r="AA4993" s="82"/>
      <c r="AB4993" s="60"/>
      <c r="AC4993" s="97"/>
      <c r="AD4993" s="83"/>
    </row>
    <row r="4994" spans="27:30" ht="15" customHeight="1" x14ac:dyDescent="0.25">
      <c r="AA4994" s="82"/>
      <c r="AB4994" s="60"/>
      <c r="AC4994" s="97"/>
      <c r="AD4994" s="83"/>
    </row>
    <row r="4995" spans="27:30" ht="15" customHeight="1" x14ac:dyDescent="0.25">
      <c r="AA4995" s="82"/>
      <c r="AB4995" s="60"/>
      <c r="AC4995" s="97"/>
      <c r="AD4995" s="83"/>
    </row>
    <row r="4996" spans="27:30" ht="15" customHeight="1" x14ac:dyDescent="0.25">
      <c r="AA4996" s="82"/>
      <c r="AB4996" s="60"/>
      <c r="AC4996" s="97"/>
      <c r="AD4996" s="83"/>
    </row>
    <row r="4997" spans="27:30" ht="15" customHeight="1" x14ac:dyDescent="0.25">
      <c r="AA4997" s="82"/>
      <c r="AB4997" s="60"/>
      <c r="AC4997" s="97"/>
      <c r="AD4997" s="83"/>
    </row>
    <row r="4998" spans="27:30" ht="15" customHeight="1" x14ac:dyDescent="0.25">
      <c r="AA4998" s="82"/>
      <c r="AB4998" s="60"/>
      <c r="AC4998" s="97"/>
      <c r="AD4998" s="83"/>
    </row>
    <row r="4999" spans="27:30" ht="15" customHeight="1" x14ac:dyDescent="0.25">
      <c r="AA4999" s="82"/>
      <c r="AB4999" s="60"/>
      <c r="AC4999" s="97"/>
      <c r="AD4999" s="83"/>
    </row>
    <row r="5000" spans="27:30" ht="15" customHeight="1" x14ac:dyDescent="0.25">
      <c r="AA5000" s="82"/>
      <c r="AB5000" s="60"/>
      <c r="AC5000" s="97"/>
      <c r="AD5000" s="83"/>
    </row>
    <row r="5001" spans="27:30" ht="15" customHeight="1" x14ac:dyDescent="0.25">
      <c r="AA5001" s="82"/>
      <c r="AB5001" s="60"/>
      <c r="AC5001" s="97"/>
      <c r="AD5001" s="83"/>
    </row>
    <row r="5002" spans="27:30" ht="15" customHeight="1" x14ac:dyDescent="0.25">
      <c r="AA5002" s="82"/>
      <c r="AB5002" s="60"/>
      <c r="AC5002" s="97"/>
      <c r="AD5002" s="83"/>
    </row>
    <row r="5003" spans="27:30" ht="15" customHeight="1" x14ac:dyDescent="0.25">
      <c r="AA5003" s="82"/>
      <c r="AB5003" s="60"/>
      <c r="AC5003" s="97"/>
      <c r="AD5003" s="83"/>
    </row>
    <row r="5004" spans="27:30" ht="15" customHeight="1" x14ac:dyDescent="0.25">
      <c r="AA5004" s="82"/>
      <c r="AB5004" s="60"/>
      <c r="AC5004" s="97"/>
      <c r="AD5004" s="83"/>
    </row>
    <row r="5005" spans="27:30" ht="15" customHeight="1" x14ac:dyDescent="0.25">
      <c r="AA5005" s="82"/>
      <c r="AB5005" s="60"/>
      <c r="AC5005" s="97"/>
      <c r="AD5005" s="83"/>
    </row>
    <row r="5006" spans="27:30" ht="15" customHeight="1" x14ac:dyDescent="0.25">
      <c r="AA5006" s="82"/>
      <c r="AB5006" s="60"/>
      <c r="AC5006" s="97"/>
      <c r="AD5006" s="83"/>
    </row>
    <row r="5007" spans="27:30" ht="15" customHeight="1" x14ac:dyDescent="0.25">
      <c r="AA5007" s="82"/>
      <c r="AB5007" s="60"/>
      <c r="AC5007" s="97"/>
      <c r="AD5007" s="83"/>
    </row>
    <row r="5008" spans="27:30" ht="15" customHeight="1" x14ac:dyDescent="0.25">
      <c r="AA5008" s="82"/>
      <c r="AB5008" s="60"/>
      <c r="AC5008" s="97"/>
      <c r="AD5008" s="83"/>
    </row>
    <row r="5009" spans="27:30" ht="15" customHeight="1" x14ac:dyDescent="0.25">
      <c r="AA5009" s="82"/>
      <c r="AB5009" s="60"/>
      <c r="AC5009" s="97"/>
      <c r="AD5009" s="83"/>
    </row>
    <row r="5010" spans="27:30" ht="15" customHeight="1" x14ac:dyDescent="0.25">
      <c r="AA5010" s="82"/>
      <c r="AB5010" s="60"/>
      <c r="AC5010" s="97"/>
      <c r="AD5010" s="83"/>
    </row>
    <row r="5011" spans="27:30" ht="15" customHeight="1" x14ac:dyDescent="0.25">
      <c r="AA5011" s="82"/>
      <c r="AB5011" s="60"/>
      <c r="AC5011" s="97"/>
      <c r="AD5011" s="83"/>
    </row>
    <row r="5012" spans="27:30" ht="15" customHeight="1" x14ac:dyDescent="0.25">
      <c r="AA5012" s="82"/>
      <c r="AB5012" s="60"/>
      <c r="AC5012" s="97"/>
      <c r="AD5012" s="83"/>
    </row>
    <row r="5013" spans="27:30" ht="15" customHeight="1" x14ac:dyDescent="0.25">
      <c r="AA5013" s="82"/>
      <c r="AB5013" s="60"/>
      <c r="AC5013" s="97"/>
      <c r="AD5013" s="83"/>
    </row>
    <row r="5014" spans="27:30" ht="15" customHeight="1" x14ac:dyDescent="0.25">
      <c r="AA5014" s="82"/>
      <c r="AB5014" s="60"/>
      <c r="AC5014" s="97"/>
      <c r="AD5014" s="83"/>
    </row>
    <row r="5015" spans="27:30" ht="15" customHeight="1" x14ac:dyDescent="0.25">
      <c r="AA5015" s="82"/>
      <c r="AB5015" s="60"/>
      <c r="AC5015" s="97"/>
      <c r="AD5015" s="83"/>
    </row>
    <row r="5016" spans="27:30" ht="15" customHeight="1" x14ac:dyDescent="0.25">
      <c r="AA5016" s="82"/>
      <c r="AB5016" s="60"/>
      <c r="AC5016" s="97"/>
      <c r="AD5016" s="83"/>
    </row>
    <row r="5017" spans="27:30" ht="15" customHeight="1" x14ac:dyDescent="0.25">
      <c r="AA5017" s="82"/>
      <c r="AB5017" s="60"/>
      <c r="AC5017" s="97"/>
      <c r="AD5017" s="83"/>
    </row>
    <row r="5018" spans="27:30" ht="15" customHeight="1" x14ac:dyDescent="0.25">
      <c r="AA5018" s="82"/>
      <c r="AB5018" s="60"/>
      <c r="AC5018" s="97"/>
      <c r="AD5018" s="83"/>
    </row>
    <row r="5019" spans="27:30" ht="15" customHeight="1" x14ac:dyDescent="0.25">
      <c r="AA5019" s="82"/>
      <c r="AB5019" s="60"/>
      <c r="AC5019" s="97"/>
      <c r="AD5019" s="83"/>
    </row>
    <row r="5020" spans="27:30" ht="15" customHeight="1" x14ac:dyDescent="0.25">
      <c r="AA5020" s="82"/>
      <c r="AB5020" s="60"/>
      <c r="AC5020" s="97"/>
      <c r="AD5020" s="83"/>
    </row>
    <row r="5021" spans="27:30" ht="15" customHeight="1" x14ac:dyDescent="0.25">
      <c r="AA5021" s="82"/>
      <c r="AB5021" s="60"/>
      <c r="AC5021" s="97"/>
      <c r="AD5021" s="83"/>
    </row>
    <row r="5022" spans="27:30" ht="15" customHeight="1" x14ac:dyDescent="0.25">
      <c r="AA5022" s="82"/>
      <c r="AB5022" s="60"/>
      <c r="AC5022" s="97"/>
      <c r="AD5022" s="83"/>
    </row>
    <row r="5023" spans="27:30" ht="15" customHeight="1" x14ac:dyDescent="0.25">
      <c r="AA5023" s="82"/>
      <c r="AB5023" s="60"/>
      <c r="AC5023" s="97"/>
      <c r="AD5023" s="83"/>
    </row>
    <row r="5024" spans="27:30" ht="15" customHeight="1" x14ac:dyDescent="0.25">
      <c r="AA5024" s="82"/>
      <c r="AB5024" s="60"/>
      <c r="AC5024" s="97"/>
      <c r="AD5024" s="83"/>
    </row>
    <row r="5025" spans="27:30" ht="15" customHeight="1" x14ac:dyDescent="0.25">
      <c r="AA5025" s="82"/>
      <c r="AB5025" s="60"/>
      <c r="AC5025" s="97"/>
      <c r="AD5025" s="83"/>
    </row>
    <row r="5026" spans="27:30" ht="15" customHeight="1" x14ac:dyDescent="0.25">
      <c r="AA5026" s="82"/>
      <c r="AB5026" s="60"/>
      <c r="AC5026" s="97"/>
      <c r="AD5026" s="83"/>
    </row>
    <row r="5027" spans="27:30" ht="15" customHeight="1" x14ac:dyDescent="0.25">
      <c r="AA5027" s="82"/>
      <c r="AB5027" s="60"/>
      <c r="AC5027" s="97"/>
      <c r="AD5027" s="83"/>
    </row>
    <row r="5028" spans="27:30" ht="15" customHeight="1" x14ac:dyDescent="0.25">
      <c r="AA5028" s="82"/>
      <c r="AB5028" s="60"/>
      <c r="AC5028" s="97"/>
      <c r="AD5028" s="83"/>
    </row>
    <row r="5029" spans="27:30" ht="15" customHeight="1" x14ac:dyDescent="0.25">
      <c r="AA5029" s="82"/>
      <c r="AB5029" s="60"/>
      <c r="AC5029" s="97"/>
      <c r="AD5029" s="83"/>
    </row>
    <row r="5030" spans="27:30" ht="15" customHeight="1" x14ac:dyDescent="0.25">
      <c r="AA5030" s="82"/>
      <c r="AB5030" s="60"/>
      <c r="AC5030" s="97"/>
      <c r="AD5030" s="83"/>
    </row>
    <row r="5031" spans="27:30" ht="15" customHeight="1" x14ac:dyDescent="0.25">
      <c r="AA5031" s="82"/>
      <c r="AB5031" s="60"/>
      <c r="AC5031" s="97"/>
      <c r="AD5031" s="83"/>
    </row>
    <row r="5032" spans="27:30" ht="15" customHeight="1" x14ac:dyDescent="0.25">
      <c r="AA5032" s="82"/>
      <c r="AB5032" s="60"/>
      <c r="AC5032" s="97"/>
      <c r="AD5032" s="83"/>
    </row>
    <row r="5033" spans="27:30" ht="15" customHeight="1" x14ac:dyDescent="0.25">
      <c r="AA5033" s="82"/>
      <c r="AB5033" s="60"/>
      <c r="AC5033" s="97"/>
      <c r="AD5033" s="83"/>
    </row>
    <row r="5034" spans="27:30" ht="15" customHeight="1" x14ac:dyDescent="0.25">
      <c r="AA5034" s="82"/>
      <c r="AB5034" s="60"/>
      <c r="AC5034" s="97"/>
      <c r="AD5034" s="83"/>
    </row>
    <row r="5035" spans="27:30" ht="15" customHeight="1" x14ac:dyDescent="0.25">
      <c r="AA5035" s="82"/>
      <c r="AB5035" s="60"/>
      <c r="AC5035" s="97"/>
      <c r="AD5035" s="83"/>
    </row>
    <row r="5036" spans="27:30" ht="15" customHeight="1" x14ac:dyDescent="0.25">
      <c r="AA5036" s="82"/>
      <c r="AB5036" s="60"/>
      <c r="AC5036" s="97"/>
      <c r="AD5036" s="83"/>
    </row>
    <row r="5037" spans="27:30" ht="15" customHeight="1" x14ac:dyDescent="0.25">
      <c r="AA5037" s="82"/>
      <c r="AB5037" s="60"/>
      <c r="AC5037" s="97"/>
      <c r="AD5037" s="83"/>
    </row>
    <row r="5038" spans="27:30" ht="15" customHeight="1" x14ac:dyDescent="0.25">
      <c r="AA5038" s="82"/>
      <c r="AB5038" s="60"/>
      <c r="AC5038" s="97"/>
      <c r="AD5038" s="83"/>
    </row>
    <row r="5039" spans="27:30" ht="15" customHeight="1" x14ac:dyDescent="0.25">
      <c r="AA5039" s="82"/>
      <c r="AB5039" s="60"/>
      <c r="AC5039" s="97"/>
      <c r="AD5039" s="83"/>
    </row>
    <row r="5040" spans="27:30" ht="15" customHeight="1" x14ac:dyDescent="0.25">
      <c r="AA5040" s="82"/>
      <c r="AB5040" s="60"/>
      <c r="AC5040" s="97"/>
      <c r="AD5040" s="83"/>
    </row>
    <row r="5041" spans="27:30" ht="15" customHeight="1" x14ac:dyDescent="0.25">
      <c r="AA5041" s="82"/>
      <c r="AB5041" s="60"/>
      <c r="AC5041" s="97"/>
      <c r="AD5041" s="83"/>
    </row>
    <row r="5042" spans="27:30" ht="15" customHeight="1" x14ac:dyDescent="0.25">
      <c r="AA5042" s="82"/>
      <c r="AB5042" s="60"/>
      <c r="AC5042" s="97"/>
      <c r="AD5042" s="83"/>
    </row>
    <row r="5043" spans="27:30" ht="15" customHeight="1" x14ac:dyDescent="0.25">
      <c r="AA5043" s="82"/>
      <c r="AB5043" s="60"/>
      <c r="AC5043" s="97"/>
      <c r="AD5043" s="83"/>
    </row>
    <row r="5044" spans="27:30" ht="15" customHeight="1" x14ac:dyDescent="0.25">
      <c r="AA5044" s="82"/>
      <c r="AB5044" s="60"/>
      <c r="AC5044" s="97"/>
      <c r="AD5044" s="83"/>
    </row>
    <row r="5045" spans="27:30" ht="15" customHeight="1" x14ac:dyDescent="0.25">
      <c r="AA5045" s="82"/>
      <c r="AB5045" s="60"/>
      <c r="AC5045" s="97"/>
      <c r="AD5045" s="83"/>
    </row>
    <row r="5046" spans="27:30" ht="15" customHeight="1" x14ac:dyDescent="0.25">
      <c r="AA5046" s="82"/>
      <c r="AB5046" s="60"/>
      <c r="AC5046" s="97"/>
      <c r="AD5046" s="83"/>
    </row>
    <row r="5047" spans="27:30" ht="15" customHeight="1" x14ac:dyDescent="0.25">
      <c r="AA5047" s="82"/>
      <c r="AB5047" s="60"/>
      <c r="AC5047" s="97"/>
      <c r="AD5047" s="83"/>
    </row>
    <row r="5048" spans="27:30" ht="15" customHeight="1" x14ac:dyDescent="0.25">
      <c r="AA5048" s="82"/>
      <c r="AB5048" s="60"/>
      <c r="AC5048" s="97"/>
      <c r="AD5048" s="83"/>
    </row>
    <row r="5049" spans="27:30" ht="15" customHeight="1" x14ac:dyDescent="0.25">
      <c r="AA5049" s="82"/>
      <c r="AB5049" s="60"/>
      <c r="AC5049" s="97"/>
      <c r="AD5049" s="83"/>
    </row>
    <row r="5050" spans="27:30" ht="15" customHeight="1" x14ac:dyDescent="0.25">
      <c r="AA5050" s="82"/>
      <c r="AB5050" s="60"/>
      <c r="AC5050" s="97"/>
      <c r="AD5050" s="83"/>
    </row>
    <row r="5051" spans="27:30" ht="15" customHeight="1" x14ac:dyDescent="0.25">
      <c r="AA5051" s="82"/>
      <c r="AB5051" s="60"/>
      <c r="AC5051" s="97"/>
      <c r="AD5051" s="83"/>
    </row>
    <row r="5052" spans="27:30" ht="15" customHeight="1" x14ac:dyDescent="0.25">
      <c r="AA5052" s="82"/>
      <c r="AB5052" s="60"/>
      <c r="AC5052" s="97"/>
      <c r="AD5052" s="83"/>
    </row>
    <row r="5053" spans="27:30" ht="15" customHeight="1" x14ac:dyDescent="0.25">
      <c r="AA5053" s="82"/>
      <c r="AB5053" s="60"/>
      <c r="AC5053" s="97"/>
      <c r="AD5053" s="83"/>
    </row>
    <row r="5054" spans="27:30" ht="15" customHeight="1" x14ac:dyDescent="0.25">
      <c r="AA5054" s="82"/>
      <c r="AB5054" s="60"/>
      <c r="AC5054" s="97"/>
      <c r="AD5054" s="83"/>
    </row>
    <row r="5055" spans="27:30" ht="15" customHeight="1" x14ac:dyDescent="0.25">
      <c r="AA5055" s="82"/>
      <c r="AB5055" s="60"/>
      <c r="AC5055" s="97"/>
      <c r="AD5055" s="83"/>
    </row>
    <row r="5056" spans="27:30" ht="15" customHeight="1" x14ac:dyDescent="0.25">
      <c r="AA5056" s="82"/>
      <c r="AB5056" s="60"/>
      <c r="AC5056" s="97"/>
      <c r="AD5056" s="83"/>
    </row>
    <row r="5057" spans="27:30" ht="15" customHeight="1" x14ac:dyDescent="0.25">
      <c r="AA5057" s="82"/>
      <c r="AB5057" s="60"/>
      <c r="AC5057" s="97"/>
      <c r="AD5057" s="83"/>
    </row>
    <row r="5058" spans="27:30" ht="15" customHeight="1" x14ac:dyDescent="0.25">
      <c r="AA5058" s="82"/>
      <c r="AB5058" s="60"/>
      <c r="AC5058" s="97"/>
      <c r="AD5058" s="83"/>
    </row>
    <row r="5059" spans="27:30" ht="15" customHeight="1" x14ac:dyDescent="0.25">
      <c r="AA5059" s="82"/>
      <c r="AB5059" s="60"/>
      <c r="AC5059" s="97"/>
      <c r="AD5059" s="83"/>
    </row>
    <row r="5060" spans="27:30" ht="15" customHeight="1" x14ac:dyDescent="0.25">
      <c r="AA5060" s="82"/>
      <c r="AB5060" s="60"/>
      <c r="AC5060" s="97"/>
      <c r="AD5060" s="83"/>
    </row>
    <row r="5061" spans="27:30" ht="15" customHeight="1" x14ac:dyDescent="0.25">
      <c r="AA5061" s="82"/>
      <c r="AB5061" s="60"/>
      <c r="AC5061" s="97"/>
      <c r="AD5061" s="83"/>
    </row>
    <row r="5062" spans="27:30" ht="15" customHeight="1" x14ac:dyDescent="0.25">
      <c r="AA5062" s="82"/>
      <c r="AB5062" s="60"/>
      <c r="AC5062" s="97"/>
      <c r="AD5062" s="83"/>
    </row>
    <row r="5063" spans="27:30" ht="15" customHeight="1" x14ac:dyDescent="0.25">
      <c r="AA5063" s="82"/>
      <c r="AB5063" s="60"/>
      <c r="AC5063" s="97"/>
      <c r="AD5063" s="83"/>
    </row>
    <row r="5064" spans="27:30" ht="15" customHeight="1" x14ac:dyDescent="0.25">
      <c r="AA5064" s="82"/>
      <c r="AB5064" s="60"/>
      <c r="AC5064" s="97"/>
      <c r="AD5064" s="83"/>
    </row>
    <row r="5065" spans="27:30" ht="15" customHeight="1" x14ac:dyDescent="0.25">
      <c r="AA5065" s="82"/>
      <c r="AB5065" s="60"/>
      <c r="AC5065" s="97"/>
      <c r="AD5065" s="83"/>
    </row>
    <row r="5066" spans="27:30" ht="15" customHeight="1" x14ac:dyDescent="0.25">
      <c r="AA5066" s="82"/>
      <c r="AB5066" s="60"/>
      <c r="AC5066" s="97"/>
      <c r="AD5066" s="83"/>
    </row>
    <row r="5067" spans="27:30" ht="15" customHeight="1" x14ac:dyDescent="0.25">
      <c r="AA5067" s="82"/>
      <c r="AB5067" s="60"/>
      <c r="AC5067" s="97"/>
      <c r="AD5067" s="83"/>
    </row>
    <row r="5068" spans="27:30" ht="15" customHeight="1" x14ac:dyDescent="0.25">
      <c r="AA5068" s="82"/>
      <c r="AB5068" s="60"/>
      <c r="AC5068" s="97"/>
      <c r="AD5068" s="83"/>
    </row>
    <row r="5069" spans="27:30" ht="15" customHeight="1" x14ac:dyDescent="0.25">
      <c r="AA5069" s="82"/>
      <c r="AB5069" s="60"/>
      <c r="AC5069" s="97"/>
      <c r="AD5069" s="83"/>
    </row>
    <row r="5070" spans="27:30" ht="15" customHeight="1" x14ac:dyDescent="0.25">
      <c r="AA5070" s="82"/>
      <c r="AB5070" s="60"/>
      <c r="AC5070" s="97"/>
      <c r="AD5070" s="83"/>
    </row>
    <row r="5071" spans="27:30" ht="15" customHeight="1" x14ac:dyDescent="0.25">
      <c r="AA5071" s="82"/>
      <c r="AB5071" s="60"/>
      <c r="AC5071" s="97"/>
      <c r="AD5071" s="83"/>
    </row>
    <row r="5072" spans="27:30" ht="15" customHeight="1" x14ac:dyDescent="0.25">
      <c r="AA5072" s="82"/>
      <c r="AB5072" s="60"/>
      <c r="AC5072" s="97"/>
      <c r="AD5072" s="83"/>
    </row>
    <row r="5073" spans="27:30" ht="15" customHeight="1" x14ac:dyDescent="0.25">
      <c r="AA5073" s="82"/>
      <c r="AB5073" s="60"/>
      <c r="AC5073" s="97"/>
      <c r="AD5073" s="83"/>
    </row>
    <row r="5074" spans="27:30" ht="15" customHeight="1" x14ac:dyDescent="0.25">
      <c r="AA5074" s="82"/>
      <c r="AB5074" s="60"/>
      <c r="AC5074" s="97"/>
      <c r="AD5074" s="83"/>
    </row>
    <row r="5075" spans="27:30" ht="15" customHeight="1" x14ac:dyDescent="0.25">
      <c r="AA5075" s="82"/>
      <c r="AB5075" s="60"/>
      <c r="AC5075" s="97"/>
      <c r="AD5075" s="83"/>
    </row>
    <row r="5076" spans="27:30" ht="15" customHeight="1" x14ac:dyDescent="0.25">
      <c r="AA5076" s="82"/>
      <c r="AB5076" s="60"/>
      <c r="AC5076" s="97"/>
      <c r="AD5076" s="83"/>
    </row>
    <row r="5077" spans="27:30" ht="15" customHeight="1" x14ac:dyDescent="0.25">
      <c r="AA5077" s="82"/>
      <c r="AB5077" s="60"/>
      <c r="AC5077" s="97"/>
      <c r="AD5077" s="83"/>
    </row>
    <row r="5078" spans="27:30" ht="15" customHeight="1" x14ac:dyDescent="0.25">
      <c r="AA5078" s="82"/>
      <c r="AB5078" s="60"/>
      <c r="AC5078" s="97"/>
      <c r="AD5078" s="83"/>
    </row>
    <row r="5079" spans="27:30" ht="15" customHeight="1" x14ac:dyDescent="0.25">
      <c r="AA5079" s="82"/>
      <c r="AB5079" s="60"/>
      <c r="AC5079" s="97"/>
      <c r="AD5079" s="83"/>
    </row>
    <row r="5080" spans="27:30" ht="15" customHeight="1" x14ac:dyDescent="0.25">
      <c r="AA5080" s="82"/>
      <c r="AB5080" s="60"/>
      <c r="AC5080" s="97"/>
      <c r="AD5080" s="83"/>
    </row>
    <row r="5081" spans="27:30" ht="15" customHeight="1" x14ac:dyDescent="0.25">
      <c r="AA5081" s="82"/>
      <c r="AB5081" s="60"/>
      <c r="AC5081" s="97"/>
      <c r="AD5081" s="83"/>
    </row>
    <row r="5082" spans="27:30" ht="15" customHeight="1" x14ac:dyDescent="0.25">
      <c r="AA5082" s="82"/>
      <c r="AB5082" s="60"/>
      <c r="AC5082" s="97"/>
      <c r="AD5082" s="83"/>
    </row>
    <row r="5083" spans="27:30" ht="15" customHeight="1" x14ac:dyDescent="0.25">
      <c r="AA5083" s="82"/>
      <c r="AB5083" s="60"/>
      <c r="AC5083" s="97"/>
      <c r="AD5083" s="83"/>
    </row>
    <row r="5084" spans="27:30" ht="15" customHeight="1" x14ac:dyDescent="0.25">
      <c r="AA5084" s="82"/>
      <c r="AB5084" s="60"/>
      <c r="AC5084" s="97"/>
      <c r="AD5084" s="83"/>
    </row>
    <row r="5085" spans="27:30" ht="15" customHeight="1" x14ac:dyDescent="0.25">
      <c r="AA5085" s="82"/>
      <c r="AB5085" s="60"/>
      <c r="AC5085" s="97"/>
      <c r="AD5085" s="83"/>
    </row>
    <row r="5086" spans="27:30" ht="15" customHeight="1" x14ac:dyDescent="0.25">
      <c r="AA5086" s="82"/>
      <c r="AB5086" s="60"/>
      <c r="AC5086" s="97"/>
      <c r="AD5086" s="83"/>
    </row>
    <row r="5087" spans="27:30" ht="15" customHeight="1" x14ac:dyDescent="0.25">
      <c r="AA5087" s="82"/>
      <c r="AB5087" s="60"/>
      <c r="AC5087" s="97"/>
      <c r="AD5087" s="83"/>
    </row>
    <row r="5088" spans="27:30" ht="15" customHeight="1" x14ac:dyDescent="0.25">
      <c r="AA5088" s="82"/>
      <c r="AB5088" s="60"/>
      <c r="AC5088" s="97"/>
      <c r="AD5088" s="83"/>
    </row>
    <row r="5089" spans="27:30" ht="15" customHeight="1" x14ac:dyDescent="0.25">
      <c r="AA5089" s="82"/>
      <c r="AB5089" s="60"/>
      <c r="AC5089" s="97"/>
      <c r="AD5089" s="83"/>
    </row>
    <row r="5090" spans="27:30" ht="15" customHeight="1" x14ac:dyDescent="0.25">
      <c r="AA5090" s="82"/>
      <c r="AB5090" s="60"/>
      <c r="AC5090" s="97"/>
      <c r="AD5090" s="83"/>
    </row>
    <row r="5091" spans="27:30" ht="15" customHeight="1" x14ac:dyDescent="0.25">
      <c r="AA5091" s="82"/>
      <c r="AB5091" s="60"/>
      <c r="AC5091" s="97"/>
      <c r="AD5091" s="83"/>
    </row>
    <row r="5092" spans="27:30" ht="15" customHeight="1" x14ac:dyDescent="0.25">
      <c r="AA5092" s="82"/>
      <c r="AB5092" s="60"/>
      <c r="AC5092" s="97"/>
      <c r="AD5092" s="83"/>
    </row>
    <row r="5093" spans="27:30" ht="15" customHeight="1" x14ac:dyDescent="0.25">
      <c r="AA5093" s="82"/>
      <c r="AB5093" s="60"/>
      <c r="AC5093" s="97"/>
      <c r="AD5093" s="83"/>
    </row>
    <row r="5094" spans="27:30" ht="15" customHeight="1" x14ac:dyDescent="0.25">
      <c r="AA5094" s="82"/>
      <c r="AB5094" s="60"/>
      <c r="AC5094" s="97"/>
      <c r="AD5094" s="83"/>
    </row>
    <row r="5095" spans="27:30" ht="15" customHeight="1" x14ac:dyDescent="0.25">
      <c r="AA5095" s="82"/>
      <c r="AB5095" s="60"/>
      <c r="AC5095" s="97"/>
      <c r="AD5095" s="83"/>
    </row>
    <row r="5096" spans="27:30" ht="15" customHeight="1" x14ac:dyDescent="0.25">
      <c r="AA5096" s="82"/>
      <c r="AB5096" s="60"/>
      <c r="AC5096" s="97"/>
      <c r="AD5096" s="83"/>
    </row>
    <row r="5097" spans="27:30" ht="15" customHeight="1" x14ac:dyDescent="0.25">
      <c r="AA5097" s="82"/>
      <c r="AB5097" s="60"/>
      <c r="AC5097" s="97"/>
      <c r="AD5097" s="83"/>
    </row>
    <row r="5098" spans="27:30" ht="15" customHeight="1" x14ac:dyDescent="0.25">
      <c r="AA5098" s="82"/>
      <c r="AB5098" s="60"/>
      <c r="AC5098" s="97"/>
      <c r="AD5098" s="83"/>
    </row>
    <row r="5099" spans="27:30" ht="15" customHeight="1" x14ac:dyDescent="0.25">
      <c r="AA5099" s="82"/>
      <c r="AB5099" s="60"/>
      <c r="AC5099" s="97"/>
      <c r="AD5099" s="83"/>
    </row>
    <row r="5100" spans="27:30" ht="15" customHeight="1" x14ac:dyDescent="0.25">
      <c r="AA5100" s="82"/>
      <c r="AB5100" s="60"/>
      <c r="AC5100" s="97"/>
      <c r="AD5100" s="83"/>
    </row>
    <row r="5101" spans="27:30" ht="15" customHeight="1" x14ac:dyDescent="0.25">
      <c r="AA5101" s="82"/>
      <c r="AB5101" s="60"/>
      <c r="AC5101" s="97"/>
      <c r="AD5101" s="83"/>
    </row>
    <row r="5102" spans="27:30" ht="15" customHeight="1" x14ac:dyDescent="0.25">
      <c r="AA5102" s="82"/>
      <c r="AB5102" s="60"/>
      <c r="AC5102" s="97"/>
      <c r="AD5102" s="83"/>
    </row>
    <row r="5103" spans="27:30" ht="15" customHeight="1" x14ac:dyDescent="0.25">
      <c r="AA5103" s="82"/>
      <c r="AB5103" s="60"/>
      <c r="AC5103" s="97"/>
      <c r="AD5103" s="83"/>
    </row>
    <row r="5104" spans="27:30" ht="15" customHeight="1" x14ac:dyDescent="0.25">
      <c r="AA5104" s="82"/>
      <c r="AB5104" s="60"/>
      <c r="AC5104" s="97"/>
      <c r="AD5104" s="83"/>
    </row>
    <row r="5105" spans="27:30" ht="15" customHeight="1" x14ac:dyDescent="0.25">
      <c r="AA5105" s="82"/>
      <c r="AB5105" s="60"/>
      <c r="AC5105" s="97"/>
      <c r="AD5105" s="83"/>
    </row>
    <row r="5106" spans="27:30" ht="15" customHeight="1" x14ac:dyDescent="0.25">
      <c r="AA5106" s="82"/>
      <c r="AB5106" s="60"/>
      <c r="AC5106" s="97"/>
      <c r="AD5106" s="83"/>
    </row>
    <row r="5107" spans="27:30" ht="15" customHeight="1" x14ac:dyDescent="0.25">
      <c r="AA5107" s="82"/>
      <c r="AB5107" s="60"/>
      <c r="AC5107" s="97"/>
      <c r="AD5107" s="83"/>
    </row>
    <row r="5108" spans="27:30" ht="15" customHeight="1" x14ac:dyDescent="0.25">
      <c r="AA5108" s="82"/>
      <c r="AB5108" s="60"/>
      <c r="AC5108" s="97"/>
      <c r="AD5108" s="83"/>
    </row>
    <row r="5109" spans="27:30" ht="15" customHeight="1" x14ac:dyDescent="0.25">
      <c r="AA5109" s="82"/>
      <c r="AB5109" s="60"/>
      <c r="AC5109" s="97"/>
      <c r="AD5109" s="83"/>
    </row>
    <row r="5110" spans="27:30" ht="15" customHeight="1" x14ac:dyDescent="0.25">
      <c r="AA5110" s="82"/>
      <c r="AB5110" s="60"/>
      <c r="AC5110" s="97"/>
      <c r="AD5110" s="83"/>
    </row>
    <row r="5111" spans="27:30" ht="15" customHeight="1" x14ac:dyDescent="0.25">
      <c r="AA5111" s="82"/>
      <c r="AB5111" s="60"/>
      <c r="AC5111" s="97"/>
      <c r="AD5111" s="83"/>
    </row>
    <row r="5112" spans="27:30" ht="15" customHeight="1" x14ac:dyDescent="0.25">
      <c r="AA5112" s="82"/>
      <c r="AB5112" s="60"/>
      <c r="AC5112" s="97"/>
      <c r="AD5112" s="83"/>
    </row>
    <row r="5113" spans="27:30" ht="15" customHeight="1" x14ac:dyDescent="0.25">
      <c r="AA5113" s="82"/>
      <c r="AB5113" s="60"/>
      <c r="AC5113" s="97"/>
      <c r="AD5113" s="83"/>
    </row>
    <row r="5114" spans="27:30" ht="15" customHeight="1" x14ac:dyDescent="0.25">
      <c r="AA5114" s="82"/>
      <c r="AB5114" s="60"/>
      <c r="AC5114" s="97"/>
      <c r="AD5114" s="83"/>
    </row>
    <row r="5115" spans="27:30" ht="15" customHeight="1" x14ac:dyDescent="0.25">
      <c r="AA5115" s="82"/>
      <c r="AB5115" s="60"/>
      <c r="AC5115" s="97"/>
      <c r="AD5115" s="83"/>
    </row>
    <row r="5116" spans="27:30" ht="15" customHeight="1" x14ac:dyDescent="0.25">
      <c r="AA5116" s="82"/>
      <c r="AB5116" s="60"/>
      <c r="AC5116" s="97"/>
      <c r="AD5116" s="83"/>
    </row>
    <row r="5117" spans="27:30" ht="15" customHeight="1" x14ac:dyDescent="0.25">
      <c r="AA5117" s="82"/>
      <c r="AB5117" s="60"/>
      <c r="AC5117" s="97"/>
      <c r="AD5117" s="83"/>
    </row>
    <row r="5118" spans="27:30" ht="15" customHeight="1" x14ac:dyDescent="0.25">
      <c r="AA5118" s="82"/>
      <c r="AB5118" s="60"/>
      <c r="AC5118" s="97"/>
      <c r="AD5118" s="83"/>
    </row>
    <row r="5119" spans="27:30" ht="15" customHeight="1" x14ac:dyDescent="0.25">
      <c r="AA5119" s="82"/>
      <c r="AB5119" s="60"/>
      <c r="AC5119" s="97"/>
      <c r="AD5119" s="83"/>
    </row>
    <row r="5120" spans="27:30" ht="15" customHeight="1" x14ac:dyDescent="0.25">
      <c r="AA5120" s="82"/>
      <c r="AB5120" s="60"/>
      <c r="AC5120" s="97"/>
      <c r="AD5120" s="83"/>
    </row>
    <row r="5121" spans="27:30" ht="15" customHeight="1" x14ac:dyDescent="0.25">
      <c r="AA5121" s="82"/>
      <c r="AB5121" s="60"/>
      <c r="AC5121" s="97"/>
      <c r="AD5121" s="83"/>
    </row>
    <row r="5122" spans="27:30" ht="15" customHeight="1" x14ac:dyDescent="0.25">
      <c r="AA5122" s="82"/>
      <c r="AB5122" s="60"/>
      <c r="AC5122" s="97"/>
      <c r="AD5122" s="83"/>
    </row>
    <row r="5123" spans="27:30" ht="15" customHeight="1" x14ac:dyDescent="0.25">
      <c r="AA5123" s="82"/>
      <c r="AB5123" s="60"/>
      <c r="AC5123" s="97"/>
      <c r="AD5123" s="83"/>
    </row>
    <row r="5124" spans="27:30" ht="15" customHeight="1" x14ac:dyDescent="0.25">
      <c r="AA5124" s="82"/>
      <c r="AB5124" s="60"/>
      <c r="AC5124" s="97"/>
      <c r="AD5124" s="83"/>
    </row>
    <row r="5125" spans="27:30" ht="15" customHeight="1" x14ac:dyDescent="0.25">
      <c r="AA5125" s="82"/>
      <c r="AB5125" s="60"/>
      <c r="AC5125" s="97"/>
      <c r="AD5125" s="83"/>
    </row>
    <row r="5126" spans="27:30" ht="15" customHeight="1" x14ac:dyDescent="0.25">
      <c r="AA5126" s="82"/>
      <c r="AB5126" s="60"/>
      <c r="AC5126" s="97"/>
      <c r="AD5126" s="83"/>
    </row>
    <row r="5127" spans="27:30" ht="15" customHeight="1" x14ac:dyDescent="0.25">
      <c r="AA5127" s="82"/>
      <c r="AB5127" s="60"/>
      <c r="AC5127" s="97"/>
      <c r="AD5127" s="83"/>
    </row>
    <row r="5128" spans="27:30" ht="15" customHeight="1" x14ac:dyDescent="0.25">
      <c r="AA5128" s="82"/>
      <c r="AB5128" s="60"/>
      <c r="AC5128" s="97"/>
      <c r="AD5128" s="83"/>
    </row>
    <row r="5129" spans="27:30" ht="15" customHeight="1" x14ac:dyDescent="0.25">
      <c r="AA5129" s="82"/>
      <c r="AB5129" s="60"/>
      <c r="AC5129" s="97"/>
      <c r="AD5129" s="83"/>
    </row>
    <row r="5130" spans="27:30" ht="15" customHeight="1" x14ac:dyDescent="0.25">
      <c r="AA5130" s="82"/>
      <c r="AB5130" s="60"/>
      <c r="AC5130" s="97"/>
      <c r="AD5130" s="83"/>
    </row>
    <row r="5131" spans="27:30" ht="15" customHeight="1" x14ac:dyDescent="0.25">
      <c r="AA5131" s="82"/>
      <c r="AB5131" s="60"/>
      <c r="AC5131" s="97"/>
      <c r="AD5131" s="83"/>
    </row>
    <row r="5132" spans="27:30" ht="15" customHeight="1" x14ac:dyDescent="0.25">
      <c r="AA5132" s="82"/>
      <c r="AB5132" s="60"/>
      <c r="AC5132" s="97"/>
      <c r="AD5132" s="83"/>
    </row>
    <row r="5133" spans="27:30" ht="15" customHeight="1" x14ac:dyDescent="0.25">
      <c r="AA5133" s="82"/>
      <c r="AB5133" s="60"/>
      <c r="AC5133" s="97"/>
      <c r="AD5133" s="83"/>
    </row>
    <row r="5134" spans="27:30" ht="15" customHeight="1" x14ac:dyDescent="0.25">
      <c r="AA5134" s="82"/>
      <c r="AB5134" s="60"/>
      <c r="AC5134" s="97"/>
      <c r="AD5134" s="83"/>
    </row>
    <row r="5135" spans="27:30" ht="15" customHeight="1" x14ac:dyDescent="0.25">
      <c r="AA5135" s="82"/>
      <c r="AB5135" s="60"/>
      <c r="AC5135" s="97"/>
      <c r="AD5135" s="83"/>
    </row>
    <row r="5136" spans="27:30" ht="15" customHeight="1" x14ac:dyDescent="0.25">
      <c r="AA5136" s="82"/>
      <c r="AB5136" s="60"/>
      <c r="AC5136" s="97"/>
      <c r="AD5136" s="83"/>
    </row>
    <row r="5137" spans="27:30" ht="15" customHeight="1" x14ac:dyDescent="0.25">
      <c r="AA5137" s="82"/>
      <c r="AB5137" s="60"/>
      <c r="AC5137" s="97"/>
      <c r="AD5137" s="83"/>
    </row>
    <row r="5138" spans="27:30" ht="15" customHeight="1" x14ac:dyDescent="0.25">
      <c r="AA5138" s="82"/>
      <c r="AB5138" s="60"/>
      <c r="AC5138" s="97"/>
      <c r="AD5138" s="83"/>
    </row>
    <row r="5139" spans="27:30" ht="15" customHeight="1" x14ac:dyDescent="0.25">
      <c r="AA5139" s="82"/>
      <c r="AB5139" s="60"/>
      <c r="AC5139" s="97"/>
      <c r="AD5139" s="83"/>
    </row>
    <row r="5140" spans="27:30" ht="15" customHeight="1" x14ac:dyDescent="0.25">
      <c r="AA5140" s="82"/>
      <c r="AB5140" s="60"/>
      <c r="AC5140" s="97"/>
      <c r="AD5140" s="83"/>
    </row>
    <row r="5141" spans="27:30" ht="15" customHeight="1" x14ac:dyDescent="0.25">
      <c r="AA5141" s="82"/>
      <c r="AB5141" s="60"/>
      <c r="AC5141" s="97"/>
      <c r="AD5141" s="83"/>
    </row>
    <row r="5142" spans="27:30" ht="15" customHeight="1" x14ac:dyDescent="0.25">
      <c r="AA5142" s="82"/>
      <c r="AB5142" s="60"/>
      <c r="AC5142" s="97"/>
      <c r="AD5142" s="83"/>
    </row>
    <row r="5143" spans="27:30" ht="15" customHeight="1" x14ac:dyDescent="0.25">
      <c r="AA5143" s="82"/>
      <c r="AB5143" s="60"/>
      <c r="AC5143" s="97"/>
      <c r="AD5143" s="83"/>
    </row>
    <row r="5144" spans="27:30" ht="15" customHeight="1" x14ac:dyDescent="0.25">
      <c r="AA5144" s="82"/>
      <c r="AB5144" s="60"/>
      <c r="AC5144" s="97"/>
      <c r="AD5144" s="83"/>
    </row>
    <row r="5145" spans="27:30" ht="15" customHeight="1" x14ac:dyDescent="0.25">
      <c r="AA5145" s="82"/>
      <c r="AB5145" s="60"/>
      <c r="AC5145" s="97"/>
      <c r="AD5145" s="83"/>
    </row>
    <row r="5146" spans="27:30" ht="15" customHeight="1" x14ac:dyDescent="0.25">
      <c r="AA5146" s="82"/>
      <c r="AB5146" s="60"/>
      <c r="AC5146" s="97"/>
      <c r="AD5146" s="83"/>
    </row>
    <row r="5147" spans="27:30" ht="15" customHeight="1" x14ac:dyDescent="0.25">
      <c r="AA5147" s="82"/>
      <c r="AB5147" s="60"/>
      <c r="AC5147" s="97"/>
      <c r="AD5147" s="83"/>
    </row>
    <row r="5148" spans="27:30" ht="15" customHeight="1" x14ac:dyDescent="0.25">
      <c r="AA5148" s="82"/>
      <c r="AB5148" s="60"/>
      <c r="AC5148" s="97"/>
      <c r="AD5148" s="83"/>
    </row>
    <row r="5149" spans="27:30" ht="15" customHeight="1" x14ac:dyDescent="0.25">
      <c r="AA5149" s="82"/>
      <c r="AB5149" s="60"/>
      <c r="AC5149" s="97"/>
      <c r="AD5149" s="83"/>
    </row>
    <row r="5150" spans="27:30" ht="15" customHeight="1" x14ac:dyDescent="0.25">
      <c r="AA5150" s="82"/>
      <c r="AB5150" s="60"/>
      <c r="AC5150" s="97"/>
      <c r="AD5150" s="83"/>
    </row>
    <row r="5151" spans="27:30" ht="15" customHeight="1" x14ac:dyDescent="0.25">
      <c r="AA5151" s="82"/>
      <c r="AB5151" s="60"/>
      <c r="AC5151" s="97"/>
      <c r="AD5151" s="83"/>
    </row>
    <row r="5152" spans="27:30" ht="15" customHeight="1" x14ac:dyDescent="0.25">
      <c r="AA5152" s="82"/>
      <c r="AB5152" s="60"/>
      <c r="AC5152" s="97"/>
      <c r="AD5152" s="83"/>
    </row>
    <row r="5153" spans="27:30" ht="15" customHeight="1" x14ac:dyDescent="0.25">
      <c r="AA5153" s="82"/>
      <c r="AB5153" s="60"/>
      <c r="AC5153" s="97"/>
      <c r="AD5153" s="83"/>
    </row>
    <row r="5154" spans="27:30" ht="15" customHeight="1" x14ac:dyDescent="0.25">
      <c r="AA5154" s="82"/>
      <c r="AB5154" s="60"/>
      <c r="AC5154" s="97"/>
      <c r="AD5154" s="83"/>
    </row>
    <row r="5155" spans="27:30" ht="15" customHeight="1" x14ac:dyDescent="0.25">
      <c r="AA5155" s="82"/>
      <c r="AB5155" s="60"/>
      <c r="AC5155" s="97"/>
      <c r="AD5155" s="83"/>
    </row>
    <row r="5156" spans="27:30" ht="15" customHeight="1" x14ac:dyDescent="0.25">
      <c r="AA5156" s="82"/>
      <c r="AB5156" s="60"/>
      <c r="AC5156" s="97"/>
      <c r="AD5156" s="83"/>
    </row>
    <row r="5157" spans="27:30" ht="15" customHeight="1" x14ac:dyDescent="0.25">
      <c r="AA5157" s="82"/>
      <c r="AB5157" s="60"/>
      <c r="AC5157" s="97"/>
      <c r="AD5157" s="83"/>
    </row>
    <row r="5158" spans="27:30" ht="15" customHeight="1" x14ac:dyDescent="0.25">
      <c r="AA5158" s="82"/>
      <c r="AB5158" s="60"/>
      <c r="AC5158" s="97"/>
      <c r="AD5158" s="83"/>
    </row>
    <row r="5159" spans="27:30" ht="15" customHeight="1" x14ac:dyDescent="0.25">
      <c r="AA5159" s="82"/>
      <c r="AB5159" s="60"/>
      <c r="AC5159" s="97"/>
      <c r="AD5159" s="83"/>
    </row>
    <row r="5160" spans="27:30" ht="15" customHeight="1" x14ac:dyDescent="0.25">
      <c r="AA5160" s="82"/>
      <c r="AB5160" s="60"/>
      <c r="AC5160" s="97"/>
      <c r="AD5160" s="83"/>
    </row>
    <row r="5161" spans="27:30" ht="15" customHeight="1" x14ac:dyDescent="0.25">
      <c r="AA5161" s="82"/>
      <c r="AB5161" s="60"/>
      <c r="AC5161" s="97"/>
      <c r="AD5161" s="83"/>
    </row>
    <row r="5162" spans="27:30" ht="15" customHeight="1" x14ac:dyDescent="0.25">
      <c r="AA5162" s="82"/>
      <c r="AB5162" s="60"/>
      <c r="AC5162" s="97"/>
      <c r="AD5162" s="83"/>
    </row>
    <row r="5163" spans="27:30" ht="15" customHeight="1" x14ac:dyDescent="0.25">
      <c r="AA5163" s="82"/>
      <c r="AB5163" s="60"/>
      <c r="AC5163" s="97"/>
      <c r="AD5163" s="83"/>
    </row>
    <row r="5164" spans="27:30" ht="15" customHeight="1" x14ac:dyDescent="0.25">
      <c r="AA5164" s="82"/>
      <c r="AB5164" s="60"/>
      <c r="AC5164" s="97"/>
      <c r="AD5164" s="83"/>
    </row>
    <row r="5165" spans="27:30" ht="15" customHeight="1" x14ac:dyDescent="0.25">
      <c r="AA5165" s="82"/>
      <c r="AB5165" s="60"/>
      <c r="AC5165" s="97"/>
      <c r="AD5165" s="83"/>
    </row>
    <row r="5166" spans="27:30" ht="15" customHeight="1" x14ac:dyDescent="0.25">
      <c r="AA5166" s="82"/>
      <c r="AB5166" s="60"/>
      <c r="AC5166" s="97"/>
      <c r="AD5166" s="83"/>
    </row>
    <row r="5167" spans="27:30" ht="15" customHeight="1" x14ac:dyDescent="0.25">
      <c r="AA5167" s="82"/>
      <c r="AB5167" s="60"/>
      <c r="AC5167" s="97"/>
      <c r="AD5167" s="83"/>
    </row>
    <row r="5168" spans="27:30" ht="15" customHeight="1" x14ac:dyDescent="0.25">
      <c r="AA5168" s="82"/>
      <c r="AB5168" s="60"/>
      <c r="AC5168" s="97"/>
      <c r="AD5168" s="83"/>
    </row>
    <row r="5169" spans="27:30" ht="15" customHeight="1" x14ac:dyDescent="0.25">
      <c r="AA5169" s="82"/>
      <c r="AB5169" s="60"/>
      <c r="AC5169" s="97"/>
      <c r="AD5169" s="83"/>
    </row>
    <row r="5170" spans="27:30" ht="15" customHeight="1" x14ac:dyDescent="0.25">
      <c r="AA5170" s="82"/>
      <c r="AB5170" s="60"/>
      <c r="AC5170" s="97"/>
      <c r="AD5170" s="83"/>
    </row>
    <row r="5171" spans="27:30" ht="15" customHeight="1" x14ac:dyDescent="0.25">
      <c r="AA5171" s="82"/>
      <c r="AB5171" s="60"/>
      <c r="AC5171" s="97"/>
      <c r="AD5171" s="83"/>
    </row>
    <row r="5172" spans="27:30" ht="15" customHeight="1" x14ac:dyDescent="0.25">
      <c r="AA5172" s="82"/>
      <c r="AB5172" s="60"/>
      <c r="AC5172" s="97"/>
      <c r="AD5172" s="83"/>
    </row>
    <row r="5173" spans="27:30" ht="15" customHeight="1" x14ac:dyDescent="0.25">
      <c r="AA5173" s="82"/>
      <c r="AB5173" s="60"/>
      <c r="AC5173" s="97"/>
      <c r="AD5173" s="83"/>
    </row>
    <row r="5174" spans="27:30" ht="15" customHeight="1" x14ac:dyDescent="0.25">
      <c r="AA5174" s="82"/>
      <c r="AB5174" s="60"/>
      <c r="AC5174" s="97"/>
      <c r="AD5174" s="83"/>
    </row>
    <row r="5175" spans="27:30" ht="15" customHeight="1" x14ac:dyDescent="0.25">
      <c r="AA5175" s="82"/>
      <c r="AB5175" s="60"/>
      <c r="AC5175" s="97"/>
      <c r="AD5175" s="83"/>
    </row>
    <row r="5176" spans="27:30" ht="15" customHeight="1" x14ac:dyDescent="0.25">
      <c r="AA5176" s="82"/>
      <c r="AB5176" s="60"/>
      <c r="AC5176" s="97"/>
      <c r="AD5176" s="83"/>
    </row>
    <row r="5177" spans="27:30" ht="15" customHeight="1" x14ac:dyDescent="0.25">
      <c r="AA5177" s="82"/>
      <c r="AB5177" s="60"/>
      <c r="AC5177" s="97"/>
      <c r="AD5177" s="83"/>
    </row>
    <row r="5178" spans="27:30" ht="15" customHeight="1" x14ac:dyDescent="0.25">
      <c r="AA5178" s="82"/>
      <c r="AB5178" s="60"/>
      <c r="AC5178" s="97"/>
      <c r="AD5178" s="83"/>
    </row>
    <row r="5179" spans="27:30" ht="15" customHeight="1" x14ac:dyDescent="0.25">
      <c r="AA5179" s="82"/>
      <c r="AB5179" s="60"/>
      <c r="AC5179" s="97"/>
      <c r="AD5179" s="83"/>
    </row>
    <row r="5180" spans="27:30" ht="15" customHeight="1" x14ac:dyDescent="0.25">
      <c r="AA5180" s="82"/>
      <c r="AB5180" s="60"/>
      <c r="AC5180" s="97"/>
      <c r="AD5180" s="83"/>
    </row>
    <row r="5181" spans="27:30" ht="15" customHeight="1" x14ac:dyDescent="0.25">
      <c r="AA5181" s="82"/>
      <c r="AB5181" s="60"/>
      <c r="AC5181" s="97"/>
      <c r="AD5181" s="83"/>
    </row>
    <row r="5182" spans="27:30" ht="15" customHeight="1" x14ac:dyDescent="0.25">
      <c r="AA5182" s="82"/>
      <c r="AB5182" s="60"/>
      <c r="AC5182" s="97"/>
      <c r="AD5182" s="83"/>
    </row>
    <row r="5183" spans="27:30" ht="15" customHeight="1" x14ac:dyDescent="0.25">
      <c r="AA5183" s="82"/>
      <c r="AB5183" s="60"/>
      <c r="AC5183" s="97"/>
      <c r="AD5183" s="83"/>
    </row>
    <row r="5184" spans="27:30" ht="15" customHeight="1" x14ac:dyDescent="0.25">
      <c r="AA5184" s="82"/>
      <c r="AB5184" s="60"/>
      <c r="AC5184" s="97"/>
      <c r="AD5184" s="83"/>
    </row>
    <row r="5185" spans="27:30" ht="15" customHeight="1" x14ac:dyDescent="0.25">
      <c r="AA5185" s="82"/>
      <c r="AB5185" s="60"/>
      <c r="AC5185" s="97"/>
      <c r="AD5185" s="83"/>
    </row>
    <row r="5186" spans="27:30" ht="15" customHeight="1" x14ac:dyDescent="0.25">
      <c r="AA5186" s="82"/>
      <c r="AB5186" s="60"/>
      <c r="AC5186" s="97"/>
      <c r="AD5186" s="83"/>
    </row>
    <row r="5187" spans="27:30" ht="15" customHeight="1" x14ac:dyDescent="0.25">
      <c r="AA5187" s="82"/>
      <c r="AB5187" s="60"/>
      <c r="AC5187" s="97"/>
      <c r="AD5187" s="83"/>
    </row>
    <row r="5188" spans="27:30" ht="15" customHeight="1" x14ac:dyDescent="0.25">
      <c r="AA5188" s="82"/>
      <c r="AB5188" s="60"/>
      <c r="AC5188" s="97"/>
      <c r="AD5188" s="83"/>
    </row>
    <row r="5189" spans="27:30" ht="15" customHeight="1" x14ac:dyDescent="0.25">
      <c r="AA5189" s="82"/>
      <c r="AB5189" s="60"/>
      <c r="AC5189" s="97"/>
      <c r="AD5189" s="83"/>
    </row>
    <row r="5190" spans="27:30" ht="15" customHeight="1" x14ac:dyDescent="0.25">
      <c r="AA5190" s="82"/>
      <c r="AB5190" s="60"/>
      <c r="AC5190" s="97"/>
      <c r="AD5190" s="83"/>
    </row>
    <row r="5191" spans="27:30" ht="15" customHeight="1" x14ac:dyDescent="0.25">
      <c r="AA5191" s="82"/>
      <c r="AB5191" s="60"/>
      <c r="AC5191" s="97"/>
      <c r="AD5191" s="83"/>
    </row>
    <row r="5192" spans="27:30" ht="15" customHeight="1" x14ac:dyDescent="0.25">
      <c r="AA5192" s="82"/>
      <c r="AB5192" s="60"/>
      <c r="AC5192" s="97"/>
      <c r="AD5192" s="83"/>
    </row>
    <row r="5193" spans="27:30" ht="15" customHeight="1" x14ac:dyDescent="0.25">
      <c r="AA5193" s="82"/>
      <c r="AB5193" s="60"/>
      <c r="AC5193" s="97"/>
      <c r="AD5193" s="83"/>
    </row>
    <row r="5194" spans="27:30" ht="15" customHeight="1" x14ac:dyDescent="0.25">
      <c r="AA5194" s="82"/>
      <c r="AB5194" s="60"/>
      <c r="AC5194" s="97"/>
      <c r="AD5194" s="83"/>
    </row>
    <row r="5195" spans="27:30" ht="15" customHeight="1" x14ac:dyDescent="0.25">
      <c r="AA5195" s="82"/>
      <c r="AB5195" s="60"/>
      <c r="AC5195" s="97"/>
      <c r="AD5195" s="83"/>
    </row>
    <row r="5196" spans="27:30" ht="15" customHeight="1" x14ac:dyDescent="0.25">
      <c r="AA5196" s="82"/>
      <c r="AB5196" s="60"/>
      <c r="AC5196" s="97"/>
      <c r="AD5196" s="83"/>
    </row>
    <row r="5197" spans="27:30" ht="15" customHeight="1" x14ac:dyDescent="0.25">
      <c r="AA5197" s="82"/>
      <c r="AB5197" s="60"/>
      <c r="AC5197" s="97"/>
      <c r="AD5197" s="83"/>
    </row>
    <row r="5198" spans="27:30" ht="15" customHeight="1" x14ac:dyDescent="0.25">
      <c r="AA5198" s="82"/>
      <c r="AB5198" s="60"/>
      <c r="AC5198" s="97"/>
      <c r="AD5198" s="83"/>
    </row>
    <row r="5199" spans="27:30" ht="15" customHeight="1" x14ac:dyDescent="0.25">
      <c r="AA5199" s="82"/>
      <c r="AB5199" s="60"/>
      <c r="AC5199" s="97"/>
      <c r="AD5199" s="83"/>
    </row>
    <row r="5200" spans="27:30" ht="15" customHeight="1" x14ac:dyDescent="0.25">
      <c r="AA5200" s="82"/>
      <c r="AB5200" s="60"/>
      <c r="AC5200" s="97"/>
      <c r="AD5200" s="83"/>
    </row>
    <row r="5201" spans="27:30" ht="15" customHeight="1" x14ac:dyDescent="0.25">
      <c r="AA5201" s="82"/>
      <c r="AB5201" s="60"/>
      <c r="AC5201" s="97"/>
      <c r="AD5201" s="83"/>
    </row>
    <row r="5202" spans="27:30" ht="15" customHeight="1" x14ac:dyDescent="0.25">
      <c r="AA5202" s="82"/>
      <c r="AB5202" s="60"/>
      <c r="AC5202" s="97"/>
      <c r="AD5202" s="83"/>
    </row>
    <row r="5203" spans="27:30" ht="15" customHeight="1" x14ac:dyDescent="0.25">
      <c r="AA5203" s="82"/>
      <c r="AB5203" s="60"/>
      <c r="AC5203" s="97"/>
      <c r="AD5203" s="83"/>
    </row>
    <row r="5204" spans="27:30" ht="15" customHeight="1" x14ac:dyDescent="0.25">
      <c r="AA5204" s="82"/>
      <c r="AB5204" s="60"/>
      <c r="AC5204" s="97"/>
      <c r="AD5204" s="83"/>
    </row>
    <row r="5205" spans="27:30" ht="15" customHeight="1" x14ac:dyDescent="0.25">
      <c r="AA5205" s="82"/>
      <c r="AB5205" s="60"/>
      <c r="AC5205" s="97"/>
      <c r="AD5205" s="83"/>
    </row>
    <row r="5206" spans="27:30" ht="15" customHeight="1" x14ac:dyDescent="0.25">
      <c r="AA5206" s="82"/>
      <c r="AB5206" s="60"/>
      <c r="AC5206" s="97"/>
      <c r="AD5206" s="83"/>
    </row>
    <row r="5207" spans="27:30" ht="15" customHeight="1" x14ac:dyDescent="0.25">
      <c r="AA5207" s="82"/>
      <c r="AB5207" s="60"/>
      <c r="AC5207" s="97"/>
      <c r="AD5207" s="83"/>
    </row>
    <row r="5208" spans="27:30" ht="15" customHeight="1" x14ac:dyDescent="0.25">
      <c r="AA5208" s="82"/>
      <c r="AB5208" s="60"/>
      <c r="AC5208" s="97"/>
      <c r="AD5208" s="83"/>
    </row>
    <row r="5209" spans="27:30" ht="15" customHeight="1" x14ac:dyDescent="0.25">
      <c r="AA5209" s="82"/>
      <c r="AB5209" s="60"/>
      <c r="AC5209" s="97"/>
      <c r="AD5209" s="83"/>
    </row>
    <row r="5210" spans="27:30" ht="15" customHeight="1" x14ac:dyDescent="0.25">
      <c r="AA5210" s="82"/>
      <c r="AB5210" s="60"/>
      <c r="AC5210" s="97"/>
      <c r="AD5210" s="83"/>
    </row>
    <row r="5211" spans="27:30" ht="15" customHeight="1" x14ac:dyDescent="0.25">
      <c r="AA5211" s="82"/>
      <c r="AB5211" s="60"/>
      <c r="AC5211" s="97"/>
      <c r="AD5211" s="83"/>
    </row>
    <row r="5212" spans="27:30" ht="15" customHeight="1" x14ac:dyDescent="0.25">
      <c r="AA5212" s="82"/>
      <c r="AB5212" s="60"/>
      <c r="AC5212" s="97"/>
      <c r="AD5212" s="83"/>
    </row>
    <row r="5213" spans="27:30" ht="15" customHeight="1" x14ac:dyDescent="0.25">
      <c r="AA5213" s="82"/>
      <c r="AB5213" s="60"/>
      <c r="AC5213" s="97"/>
      <c r="AD5213" s="83"/>
    </row>
    <row r="5214" spans="27:30" ht="15" customHeight="1" x14ac:dyDescent="0.25">
      <c r="AA5214" s="82"/>
      <c r="AB5214" s="60"/>
      <c r="AC5214" s="97"/>
      <c r="AD5214" s="83"/>
    </row>
    <row r="5215" spans="27:30" ht="15" customHeight="1" x14ac:dyDescent="0.25">
      <c r="AA5215" s="82"/>
      <c r="AB5215" s="60"/>
      <c r="AC5215" s="97"/>
      <c r="AD5215" s="83"/>
    </row>
    <row r="5216" spans="27:30" ht="15" customHeight="1" x14ac:dyDescent="0.25">
      <c r="AA5216" s="82"/>
      <c r="AB5216" s="60"/>
      <c r="AC5216" s="97"/>
      <c r="AD5216" s="83"/>
    </row>
    <row r="5217" spans="27:30" ht="15" customHeight="1" x14ac:dyDescent="0.25">
      <c r="AA5217" s="82"/>
      <c r="AB5217" s="60"/>
      <c r="AC5217" s="97"/>
      <c r="AD5217" s="83"/>
    </row>
    <row r="5218" spans="27:30" ht="15" customHeight="1" x14ac:dyDescent="0.25">
      <c r="AA5218" s="82"/>
      <c r="AB5218" s="60"/>
      <c r="AC5218" s="97"/>
      <c r="AD5218" s="83"/>
    </row>
    <row r="5219" spans="27:30" ht="15" customHeight="1" x14ac:dyDescent="0.25">
      <c r="AA5219" s="82"/>
      <c r="AB5219" s="60"/>
      <c r="AC5219" s="97"/>
      <c r="AD5219" s="83"/>
    </row>
    <row r="5220" spans="27:30" ht="15" customHeight="1" x14ac:dyDescent="0.25">
      <c r="AA5220" s="82"/>
      <c r="AB5220" s="60"/>
      <c r="AC5220" s="97"/>
      <c r="AD5220" s="83"/>
    </row>
    <row r="5221" spans="27:30" ht="15" customHeight="1" x14ac:dyDescent="0.25">
      <c r="AA5221" s="82"/>
      <c r="AB5221" s="60"/>
      <c r="AC5221" s="97"/>
      <c r="AD5221" s="83"/>
    </row>
    <row r="5222" spans="27:30" ht="15" customHeight="1" x14ac:dyDescent="0.25">
      <c r="AA5222" s="82"/>
      <c r="AB5222" s="60"/>
      <c r="AC5222" s="97"/>
      <c r="AD5222" s="83"/>
    </row>
    <row r="5223" spans="27:30" ht="15" customHeight="1" x14ac:dyDescent="0.25">
      <c r="AA5223" s="82"/>
      <c r="AB5223" s="60"/>
      <c r="AC5223" s="97"/>
      <c r="AD5223" s="83"/>
    </row>
    <row r="5224" spans="27:30" ht="15" customHeight="1" x14ac:dyDescent="0.25">
      <c r="AA5224" s="82"/>
      <c r="AB5224" s="60"/>
      <c r="AC5224" s="97"/>
      <c r="AD5224" s="83"/>
    </row>
    <row r="5225" spans="27:30" ht="15" customHeight="1" x14ac:dyDescent="0.25">
      <c r="AA5225" s="82"/>
      <c r="AB5225" s="60"/>
      <c r="AC5225" s="97"/>
      <c r="AD5225" s="83"/>
    </row>
    <row r="5226" spans="27:30" ht="15" customHeight="1" x14ac:dyDescent="0.25">
      <c r="AA5226" s="82"/>
      <c r="AB5226" s="60"/>
      <c r="AC5226" s="97"/>
      <c r="AD5226" s="83"/>
    </row>
    <row r="5227" spans="27:30" ht="15" customHeight="1" x14ac:dyDescent="0.25">
      <c r="AA5227" s="82"/>
      <c r="AB5227" s="60"/>
      <c r="AC5227" s="97"/>
      <c r="AD5227" s="83"/>
    </row>
    <row r="5228" spans="27:30" ht="15" customHeight="1" x14ac:dyDescent="0.25">
      <c r="AA5228" s="82"/>
      <c r="AB5228" s="60"/>
      <c r="AC5228" s="97"/>
      <c r="AD5228" s="83"/>
    </row>
    <row r="5229" spans="27:30" ht="15" customHeight="1" x14ac:dyDescent="0.25">
      <c r="AA5229" s="82"/>
      <c r="AB5229" s="60"/>
      <c r="AC5229" s="97"/>
      <c r="AD5229" s="83"/>
    </row>
    <row r="5230" spans="27:30" ht="15" customHeight="1" x14ac:dyDescent="0.25">
      <c r="AA5230" s="82"/>
      <c r="AB5230" s="60"/>
      <c r="AC5230" s="97"/>
      <c r="AD5230" s="83"/>
    </row>
    <row r="5231" spans="27:30" ht="15" customHeight="1" x14ac:dyDescent="0.25">
      <c r="AA5231" s="82"/>
      <c r="AB5231" s="60"/>
      <c r="AC5231" s="97"/>
      <c r="AD5231" s="83"/>
    </row>
    <row r="5232" spans="27:30" ht="15" customHeight="1" x14ac:dyDescent="0.25">
      <c r="AA5232" s="82"/>
      <c r="AB5232" s="60"/>
      <c r="AC5232" s="97"/>
      <c r="AD5232" s="83"/>
    </row>
    <row r="5233" spans="27:30" ht="15" customHeight="1" x14ac:dyDescent="0.25">
      <c r="AA5233" s="82"/>
      <c r="AB5233" s="60"/>
      <c r="AC5233" s="97"/>
      <c r="AD5233" s="83"/>
    </row>
    <row r="5234" spans="27:30" ht="15" customHeight="1" x14ac:dyDescent="0.25">
      <c r="AA5234" s="82"/>
      <c r="AB5234" s="60"/>
      <c r="AC5234" s="97"/>
      <c r="AD5234" s="83"/>
    </row>
    <row r="5235" spans="27:30" ht="15" customHeight="1" x14ac:dyDescent="0.25">
      <c r="AA5235" s="82"/>
      <c r="AB5235" s="60"/>
      <c r="AC5235" s="97"/>
      <c r="AD5235" s="83"/>
    </row>
    <row r="5236" spans="27:30" ht="15" customHeight="1" x14ac:dyDescent="0.25">
      <c r="AA5236" s="82"/>
      <c r="AB5236" s="60"/>
      <c r="AC5236" s="97"/>
      <c r="AD5236" s="83"/>
    </row>
    <row r="5237" spans="27:30" ht="15" customHeight="1" x14ac:dyDescent="0.25">
      <c r="AA5237" s="82"/>
      <c r="AB5237" s="60"/>
      <c r="AC5237" s="97"/>
      <c r="AD5237" s="83"/>
    </row>
    <row r="5238" spans="27:30" ht="15" customHeight="1" x14ac:dyDescent="0.25">
      <c r="AA5238" s="82"/>
      <c r="AB5238" s="60"/>
      <c r="AC5238" s="97"/>
      <c r="AD5238" s="83"/>
    </row>
    <row r="5239" spans="27:30" ht="15" customHeight="1" x14ac:dyDescent="0.25">
      <c r="AA5239" s="82"/>
      <c r="AB5239" s="60"/>
      <c r="AC5239" s="97"/>
      <c r="AD5239" s="83"/>
    </row>
    <row r="5240" spans="27:30" ht="15" customHeight="1" x14ac:dyDescent="0.25">
      <c r="AA5240" s="82"/>
      <c r="AB5240" s="60"/>
      <c r="AC5240" s="97"/>
      <c r="AD5240" s="83"/>
    </row>
    <row r="5241" spans="27:30" ht="15" customHeight="1" x14ac:dyDescent="0.25">
      <c r="AA5241" s="82"/>
      <c r="AB5241" s="60"/>
      <c r="AC5241" s="97"/>
      <c r="AD5241" s="83"/>
    </row>
    <row r="5242" spans="27:30" ht="15" customHeight="1" x14ac:dyDescent="0.25">
      <c r="AA5242" s="82"/>
      <c r="AB5242" s="60"/>
      <c r="AC5242" s="97"/>
      <c r="AD5242" s="83"/>
    </row>
    <row r="5243" spans="27:30" ht="15" customHeight="1" x14ac:dyDescent="0.25">
      <c r="AA5243" s="82"/>
      <c r="AB5243" s="60"/>
      <c r="AC5243" s="97"/>
      <c r="AD5243" s="83"/>
    </row>
    <row r="5244" spans="27:30" ht="15" customHeight="1" x14ac:dyDescent="0.25">
      <c r="AA5244" s="82"/>
      <c r="AB5244" s="60"/>
      <c r="AC5244" s="97"/>
      <c r="AD5244" s="83"/>
    </row>
    <row r="5245" spans="27:30" ht="15" customHeight="1" x14ac:dyDescent="0.25">
      <c r="AA5245" s="82"/>
      <c r="AB5245" s="60"/>
      <c r="AC5245" s="97"/>
      <c r="AD5245" s="83"/>
    </row>
    <row r="5246" spans="27:30" ht="15" customHeight="1" x14ac:dyDescent="0.25">
      <c r="AA5246" s="82"/>
      <c r="AB5246" s="60"/>
      <c r="AC5246" s="97"/>
      <c r="AD5246" s="83"/>
    </row>
    <row r="5247" spans="27:30" ht="15" customHeight="1" x14ac:dyDescent="0.25">
      <c r="AA5247" s="82"/>
      <c r="AB5247" s="60"/>
      <c r="AC5247" s="97"/>
      <c r="AD5247" s="83"/>
    </row>
    <row r="5248" spans="27:30" ht="15" customHeight="1" x14ac:dyDescent="0.25">
      <c r="AA5248" s="82"/>
      <c r="AB5248" s="60"/>
      <c r="AC5248" s="97"/>
      <c r="AD5248" s="83"/>
    </row>
    <row r="5249" spans="27:30" ht="15" customHeight="1" x14ac:dyDescent="0.25">
      <c r="AA5249" s="82"/>
      <c r="AB5249" s="60"/>
      <c r="AC5249" s="97"/>
      <c r="AD5249" s="83"/>
    </row>
    <row r="5250" spans="27:30" ht="15" customHeight="1" x14ac:dyDescent="0.25">
      <c r="AA5250" s="82"/>
      <c r="AB5250" s="60"/>
      <c r="AC5250" s="97"/>
      <c r="AD5250" s="83"/>
    </row>
    <row r="5251" spans="27:30" ht="15" customHeight="1" x14ac:dyDescent="0.25">
      <c r="AA5251" s="82"/>
      <c r="AB5251" s="60"/>
      <c r="AC5251" s="97"/>
      <c r="AD5251" s="83"/>
    </row>
    <row r="5252" spans="27:30" ht="15" customHeight="1" x14ac:dyDescent="0.25">
      <c r="AA5252" s="82"/>
      <c r="AB5252" s="60"/>
      <c r="AC5252" s="97"/>
      <c r="AD5252" s="83"/>
    </row>
    <row r="5253" spans="27:30" ht="15" customHeight="1" x14ac:dyDescent="0.25">
      <c r="AA5253" s="82"/>
      <c r="AB5253" s="60"/>
      <c r="AC5253" s="97"/>
      <c r="AD5253" s="83"/>
    </row>
    <row r="5254" spans="27:30" ht="15" customHeight="1" x14ac:dyDescent="0.25">
      <c r="AA5254" s="82"/>
      <c r="AB5254" s="60"/>
      <c r="AC5254" s="97"/>
      <c r="AD5254" s="83"/>
    </row>
    <row r="5255" spans="27:30" ht="15" customHeight="1" x14ac:dyDescent="0.25">
      <c r="AA5255" s="82"/>
      <c r="AB5255" s="60"/>
      <c r="AC5255" s="97"/>
      <c r="AD5255" s="83"/>
    </row>
    <row r="5256" spans="27:30" ht="15" customHeight="1" x14ac:dyDescent="0.25">
      <c r="AA5256" s="82"/>
      <c r="AB5256" s="60"/>
      <c r="AC5256" s="97"/>
      <c r="AD5256" s="83"/>
    </row>
    <row r="5257" spans="27:30" ht="15" customHeight="1" x14ac:dyDescent="0.25">
      <c r="AA5257" s="82"/>
      <c r="AB5257" s="60"/>
      <c r="AC5257" s="97"/>
      <c r="AD5257" s="83"/>
    </row>
    <row r="5258" spans="27:30" ht="15" customHeight="1" x14ac:dyDescent="0.25">
      <c r="AA5258" s="82"/>
      <c r="AB5258" s="60"/>
      <c r="AC5258" s="97"/>
      <c r="AD5258" s="83"/>
    </row>
    <row r="5259" spans="27:30" ht="15" customHeight="1" x14ac:dyDescent="0.25">
      <c r="AA5259" s="82"/>
      <c r="AB5259" s="60"/>
      <c r="AC5259" s="97"/>
      <c r="AD5259" s="83"/>
    </row>
    <row r="5260" spans="27:30" ht="15" customHeight="1" x14ac:dyDescent="0.25">
      <c r="AA5260" s="82"/>
      <c r="AB5260" s="60"/>
      <c r="AC5260" s="97"/>
      <c r="AD5260" s="83"/>
    </row>
    <row r="5261" spans="27:30" ht="15" customHeight="1" x14ac:dyDescent="0.25">
      <c r="AA5261" s="82"/>
      <c r="AB5261" s="60"/>
      <c r="AC5261" s="97"/>
      <c r="AD5261" s="83"/>
    </row>
    <row r="5262" spans="27:30" ht="15" customHeight="1" x14ac:dyDescent="0.25">
      <c r="AA5262" s="82"/>
      <c r="AB5262" s="60"/>
      <c r="AC5262" s="97"/>
      <c r="AD5262" s="83"/>
    </row>
    <row r="5263" spans="27:30" ht="15" customHeight="1" x14ac:dyDescent="0.25">
      <c r="AA5263" s="82"/>
      <c r="AB5263" s="60"/>
      <c r="AC5263" s="97"/>
      <c r="AD5263" s="83"/>
    </row>
    <row r="5264" spans="27:30" ht="15" customHeight="1" x14ac:dyDescent="0.25">
      <c r="AA5264" s="82"/>
      <c r="AB5264" s="60"/>
      <c r="AC5264" s="97"/>
      <c r="AD5264" s="83"/>
    </row>
    <row r="5265" spans="27:30" ht="15" customHeight="1" x14ac:dyDescent="0.25">
      <c r="AA5265" s="82"/>
      <c r="AB5265" s="60"/>
      <c r="AC5265" s="97"/>
      <c r="AD5265" s="83"/>
    </row>
    <row r="5266" spans="27:30" ht="15" customHeight="1" x14ac:dyDescent="0.25">
      <c r="AA5266" s="82"/>
      <c r="AB5266" s="60"/>
      <c r="AC5266" s="97"/>
      <c r="AD5266" s="83"/>
    </row>
    <row r="5267" spans="27:30" ht="15" customHeight="1" x14ac:dyDescent="0.25">
      <c r="AA5267" s="82"/>
      <c r="AB5267" s="60"/>
      <c r="AC5267" s="97"/>
      <c r="AD5267" s="83"/>
    </row>
    <row r="5268" spans="27:30" ht="15" customHeight="1" x14ac:dyDescent="0.25">
      <c r="AA5268" s="82"/>
      <c r="AB5268" s="60"/>
      <c r="AC5268" s="97"/>
      <c r="AD5268" s="83"/>
    </row>
    <row r="5269" spans="27:30" ht="15" customHeight="1" x14ac:dyDescent="0.25">
      <c r="AA5269" s="82"/>
      <c r="AB5269" s="60"/>
      <c r="AC5269" s="97"/>
      <c r="AD5269" s="83"/>
    </row>
    <row r="5270" spans="27:30" ht="15" customHeight="1" x14ac:dyDescent="0.25">
      <c r="AA5270" s="82"/>
      <c r="AB5270" s="60"/>
      <c r="AC5270" s="97"/>
      <c r="AD5270" s="83"/>
    </row>
    <row r="5271" spans="27:30" ht="15" customHeight="1" x14ac:dyDescent="0.25">
      <c r="AA5271" s="82"/>
      <c r="AB5271" s="60"/>
      <c r="AC5271" s="97"/>
      <c r="AD5271" s="83"/>
    </row>
    <row r="5272" spans="27:30" ht="15" customHeight="1" x14ac:dyDescent="0.25">
      <c r="AA5272" s="82"/>
      <c r="AB5272" s="60"/>
      <c r="AC5272" s="97"/>
      <c r="AD5272" s="83"/>
    </row>
    <row r="5273" spans="27:30" ht="15" customHeight="1" x14ac:dyDescent="0.25">
      <c r="AA5273" s="82"/>
      <c r="AB5273" s="60"/>
      <c r="AC5273" s="97"/>
      <c r="AD5273" s="83"/>
    </row>
    <row r="5274" spans="27:30" ht="15" customHeight="1" x14ac:dyDescent="0.25">
      <c r="AA5274" s="82"/>
      <c r="AB5274" s="60"/>
      <c r="AC5274" s="97"/>
      <c r="AD5274" s="83"/>
    </row>
    <row r="5275" spans="27:30" ht="15" customHeight="1" x14ac:dyDescent="0.25">
      <c r="AA5275" s="82"/>
      <c r="AB5275" s="60"/>
      <c r="AC5275" s="97"/>
      <c r="AD5275" s="83"/>
    </row>
    <row r="5276" spans="27:30" ht="15" customHeight="1" x14ac:dyDescent="0.25">
      <c r="AA5276" s="82"/>
      <c r="AB5276" s="60"/>
      <c r="AC5276" s="97"/>
      <c r="AD5276" s="83"/>
    </row>
    <row r="5277" spans="27:30" ht="15" customHeight="1" x14ac:dyDescent="0.25">
      <c r="AA5277" s="82"/>
      <c r="AB5277" s="60"/>
      <c r="AC5277" s="97"/>
      <c r="AD5277" s="83"/>
    </row>
    <row r="5278" spans="27:30" ht="15" customHeight="1" x14ac:dyDescent="0.25">
      <c r="AA5278" s="82"/>
      <c r="AB5278" s="60"/>
      <c r="AC5278" s="97"/>
      <c r="AD5278" s="83"/>
    </row>
    <row r="5279" spans="27:30" ht="15" customHeight="1" x14ac:dyDescent="0.25">
      <c r="AA5279" s="82"/>
      <c r="AB5279" s="60"/>
      <c r="AC5279" s="97"/>
      <c r="AD5279" s="83"/>
    </row>
    <row r="5280" spans="27:30" ht="15" customHeight="1" x14ac:dyDescent="0.25">
      <c r="AA5280" s="82"/>
      <c r="AB5280" s="60"/>
      <c r="AC5280" s="97"/>
      <c r="AD5280" s="83"/>
    </row>
    <row r="5281" spans="27:30" ht="15" customHeight="1" x14ac:dyDescent="0.25">
      <c r="AA5281" s="82"/>
      <c r="AB5281" s="60"/>
      <c r="AC5281" s="97"/>
      <c r="AD5281" s="83"/>
    </row>
    <row r="5282" spans="27:30" ht="15" customHeight="1" x14ac:dyDescent="0.25">
      <c r="AA5282" s="82"/>
      <c r="AB5282" s="60"/>
      <c r="AC5282" s="97"/>
      <c r="AD5282" s="83"/>
    </row>
    <row r="5283" spans="27:30" ht="15" customHeight="1" x14ac:dyDescent="0.25">
      <c r="AA5283" s="82"/>
      <c r="AB5283" s="60"/>
      <c r="AC5283" s="97"/>
      <c r="AD5283" s="83"/>
    </row>
    <row r="5284" spans="27:30" ht="15" customHeight="1" x14ac:dyDescent="0.25">
      <c r="AA5284" s="82"/>
      <c r="AB5284" s="60"/>
      <c r="AC5284" s="97"/>
      <c r="AD5284" s="83"/>
    </row>
    <row r="5285" spans="27:30" ht="15" customHeight="1" x14ac:dyDescent="0.25">
      <c r="AA5285" s="82"/>
      <c r="AB5285" s="60"/>
      <c r="AC5285" s="97"/>
      <c r="AD5285" s="83"/>
    </row>
    <row r="5286" spans="27:30" ht="15" customHeight="1" x14ac:dyDescent="0.25">
      <c r="AA5286" s="82"/>
      <c r="AB5286" s="60"/>
      <c r="AC5286" s="97"/>
      <c r="AD5286" s="83"/>
    </row>
    <row r="5287" spans="27:30" ht="15" customHeight="1" x14ac:dyDescent="0.25">
      <c r="AA5287" s="82"/>
      <c r="AB5287" s="60"/>
      <c r="AC5287" s="97"/>
      <c r="AD5287" s="83"/>
    </row>
    <row r="5288" spans="27:30" ht="15" customHeight="1" x14ac:dyDescent="0.25">
      <c r="AA5288" s="82"/>
      <c r="AB5288" s="60"/>
      <c r="AC5288" s="97"/>
      <c r="AD5288" s="83"/>
    </row>
    <row r="5289" spans="27:30" ht="15" customHeight="1" x14ac:dyDescent="0.25">
      <c r="AA5289" s="82"/>
      <c r="AB5289" s="60"/>
      <c r="AC5289" s="97"/>
      <c r="AD5289" s="83"/>
    </row>
    <row r="5290" spans="27:30" ht="15" customHeight="1" x14ac:dyDescent="0.25">
      <c r="AA5290" s="82"/>
      <c r="AB5290" s="60"/>
      <c r="AC5290" s="97"/>
      <c r="AD5290" s="83"/>
    </row>
    <row r="5291" spans="27:30" ht="15" customHeight="1" x14ac:dyDescent="0.25">
      <c r="AA5291" s="82"/>
      <c r="AB5291" s="60"/>
      <c r="AC5291" s="97"/>
      <c r="AD5291" s="83"/>
    </row>
    <row r="5292" spans="27:30" ht="15" customHeight="1" x14ac:dyDescent="0.25">
      <c r="AA5292" s="82"/>
      <c r="AB5292" s="60"/>
      <c r="AC5292" s="97"/>
      <c r="AD5292" s="83"/>
    </row>
    <row r="5293" spans="27:30" ht="15" customHeight="1" x14ac:dyDescent="0.25">
      <c r="AA5293" s="82"/>
      <c r="AB5293" s="60"/>
      <c r="AC5293" s="97"/>
      <c r="AD5293" s="83"/>
    </row>
    <row r="5294" spans="27:30" ht="15" customHeight="1" x14ac:dyDescent="0.25">
      <c r="AA5294" s="82"/>
      <c r="AB5294" s="60"/>
      <c r="AC5294" s="97"/>
      <c r="AD5294" s="83"/>
    </row>
    <row r="5295" spans="27:30" ht="15" customHeight="1" x14ac:dyDescent="0.25">
      <c r="AA5295" s="82"/>
      <c r="AB5295" s="60"/>
      <c r="AC5295" s="97"/>
      <c r="AD5295" s="83"/>
    </row>
    <row r="5296" spans="27:30" ht="15" customHeight="1" x14ac:dyDescent="0.25">
      <c r="AA5296" s="82"/>
      <c r="AB5296" s="60"/>
      <c r="AC5296" s="97"/>
      <c r="AD5296" s="83"/>
    </row>
    <row r="5297" spans="27:30" ht="15" customHeight="1" x14ac:dyDescent="0.25">
      <c r="AA5297" s="82"/>
      <c r="AB5297" s="60"/>
      <c r="AC5297" s="97"/>
      <c r="AD5297" s="83"/>
    </row>
    <row r="5298" spans="27:30" ht="15" customHeight="1" x14ac:dyDescent="0.25">
      <c r="AA5298" s="82"/>
      <c r="AB5298" s="60"/>
      <c r="AC5298" s="97"/>
      <c r="AD5298" s="83"/>
    </row>
    <row r="5299" spans="27:30" ht="15" customHeight="1" x14ac:dyDescent="0.25">
      <c r="AA5299" s="82"/>
      <c r="AB5299" s="60"/>
      <c r="AC5299" s="97"/>
      <c r="AD5299" s="83"/>
    </row>
    <row r="5300" spans="27:30" ht="15" customHeight="1" x14ac:dyDescent="0.25">
      <c r="AA5300" s="82"/>
      <c r="AB5300" s="60"/>
      <c r="AC5300" s="97"/>
      <c r="AD5300" s="83"/>
    </row>
    <row r="5301" spans="27:30" ht="15" customHeight="1" x14ac:dyDescent="0.25">
      <c r="AA5301" s="82"/>
      <c r="AB5301" s="60"/>
      <c r="AC5301" s="97"/>
      <c r="AD5301" s="83"/>
    </row>
    <row r="5302" spans="27:30" ht="15" customHeight="1" x14ac:dyDescent="0.25">
      <c r="AA5302" s="82"/>
      <c r="AB5302" s="60"/>
      <c r="AC5302" s="97"/>
      <c r="AD5302" s="83"/>
    </row>
    <row r="5303" spans="27:30" ht="15" customHeight="1" x14ac:dyDescent="0.25">
      <c r="AA5303" s="82"/>
      <c r="AB5303" s="60"/>
      <c r="AC5303" s="97"/>
      <c r="AD5303" s="83"/>
    </row>
    <row r="5304" spans="27:30" ht="15" customHeight="1" x14ac:dyDescent="0.25">
      <c r="AA5304" s="82"/>
      <c r="AB5304" s="60"/>
      <c r="AC5304" s="97"/>
      <c r="AD5304" s="83"/>
    </row>
    <row r="5305" spans="27:30" ht="15" customHeight="1" x14ac:dyDescent="0.25">
      <c r="AA5305" s="82"/>
      <c r="AB5305" s="60"/>
      <c r="AC5305" s="97"/>
      <c r="AD5305" s="83"/>
    </row>
    <row r="5306" spans="27:30" ht="15" customHeight="1" x14ac:dyDescent="0.25">
      <c r="AA5306" s="82"/>
      <c r="AB5306" s="60"/>
      <c r="AC5306" s="97"/>
      <c r="AD5306" s="83"/>
    </row>
    <row r="5307" spans="27:30" ht="15" customHeight="1" x14ac:dyDescent="0.25">
      <c r="AA5307" s="82"/>
      <c r="AB5307" s="60"/>
      <c r="AC5307" s="97"/>
      <c r="AD5307" s="83"/>
    </row>
    <row r="5308" spans="27:30" ht="15" customHeight="1" x14ac:dyDescent="0.25">
      <c r="AA5308" s="82"/>
      <c r="AB5308" s="60"/>
      <c r="AC5308" s="97"/>
      <c r="AD5308" s="83"/>
    </row>
    <row r="5309" spans="27:30" ht="15" customHeight="1" x14ac:dyDescent="0.25">
      <c r="AA5309" s="82"/>
      <c r="AB5309" s="60"/>
      <c r="AC5309" s="97"/>
      <c r="AD5309" s="83"/>
    </row>
    <row r="5310" spans="27:30" ht="15" customHeight="1" x14ac:dyDescent="0.25">
      <c r="AA5310" s="82"/>
      <c r="AB5310" s="60"/>
      <c r="AC5310" s="97"/>
      <c r="AD5310" s="83"/>
    </row>
    <row r="5311" spans="27:30" ht="15" customHeight="1" x14ac:dyDescent="0.25">
      <c r="AA5311" s="82"/>
      <c r="AB5311" s="60"/>
      <c r="AC5311" s="97"/>
      <c r="AD5311" s="83"/>
    </row>
    <row r="5312" spans="27:30" ht="15" customHeight="1" x14ac:dyDescent="0.25">
      <c r="AA5312" s="82"/>
      <c r="AB5312" s="60"/>
      <c r="AC5312" s="97"/>
      <c r="AD5312" s="83"/>
    </row>
    <row r="5313" spans="27:30" ht="15" customHeight="1" x14ac:dyDescent="0.25">
      <c r="AA5313" s="82"/>
      <c r="AB5313" s="60"/>
      <c r="AC5313" s="97"/>
      <c r="AD5313" s="83"/>
    </row>
    <row r="5314" spans="27:30" ht="15" customHeight="1" x14ac:dyDescent="0.25">
      <c r="AA5314" s="82"/>
      <c r="AB5314" s="60"/>
      <c r="AC5314" s="97"/>
      <c r="AD5314" s="83"/>
    </row>
    <row r="5315" spans="27:30" ht="15" customHeight="1" x14ac:dyDescent="0.25">
      <c r="AA5315" s="82"/>
      <c r="AB5315" s="60"/>
      <c r="AC5315" s="97"/>
      <c r="AD5315" s="83"/>
    </row>
    <row r="5316" spans="27:30" ht="15" customHeight="1" x14ac:dyDescent="0.25">
      <c r="AA5316" s="82"/>
      <c r="AB5316" s="60"/>
      <c r="AC5316" s="97"/>
      <c r="AD5316" s="83"/>
    </row>
    <row r="5317" spans="27:30" ht="15" customHeight="1" x14ac:dyDescent="0.25">
      <c r="AA5317" s="82"/>
      <c r="AB5317" s="60"/>
      <c r="AC5317" s="97"/>
      <c r="AD5317" s="83"/>
    </row>
    <row r="5318" spans="27:30" ht="15" customHeight="1" x14ac:dyDescent="0.25">
      <c r="AA5318" s="82"/>
      <c r="AB5318" s="60"/>
      <c r="AC5318" s="97"/>
      <c r="AD5318" s="83"/>
    </row>
    <row r="5319" spans="27:30" ht="15" customHeight="1" x14ac:dyDescent="0.25">
      <c r="AA5319" s="82"/>
      <c r="AB5319" s="60"/>
      <c r="AC5319" s="97"/>
      <c r="AD5319" s="83"/>
    </row>
    <row r="5320" spans="27:30" ht="15" customHeight="1" x14ac:dyDescent="0.25">
      <c r="AA5320" s="82"/>
      <c r="AB5320" s="60"/>
      <c r="AC5320" s="97"/>
      <c r="AD5320" s="83"/>
    </row>
    <row r="5321" spans="27:30" ht="15" customHeight="1" x14ac:dyDescent="0.25">
      <c r="AA5321" s="82"/>
      <c r="AB5321" s="60"/>
      <c r="AC5321" s="97"/>
      <c r="AD5321" s="83"/>
    </row>
    <row r="5322" spans="27:30" ht="15" customHeight="1" x14ac:dyDescent="0.25">
      <c r="AA5322" s="82"/>
      <c r="AB5322" s="60"/>
      <c r="AC5322" s="97"/>
      <c r="AD5322" s="83"/>
    </row>
    <row r="5323" spans="27:30" ht="15" customHeight="1" x14ac:dyDescent="0.25">
      <c r="AA5323" s="82"/>
      <c r="AB5323" s="60"/>
      <c r="AC5323" s="97"/>
      <c r="AD5323" s="83"/>
    </row>
    <row r="5324" spans="27:30" ht="15" customHeight="1" x14ac:dyDescent="0.25">
      <c r="AA5324" s="82"/>
      <c r="AB5324" s="60"/>
      <c r="AC5324" s="97"/>
      <c r="AD5324" s="83"/>
    </row>
    <row r="5325" spans="27:30" ht="15" customHeight="1" x14ac:dyDescent="0.25">
      <c r="AA5325" s="82"/>
      <c r="AB5325" s="60"/>
      <c r="AC5325" s="97"/>
      <c r="AD5325" s="83"/>
    </row>
    <row r="5326" spans="27:30" ht="15" customHeight="1" x14ac:dyDescent="0.25">
      <c r="AA5326" s="82"/>
      <c r="AB5326" s="60"/>
      <c r="AC5326" s="97"/>
      <c r="AD5326" s="83"/>
    </row>
    <row r="5327" spans="27:30" ht="15" customHeight="1" x14ac:dyDescent="0.25">
      <c r="AA5327" s="82"/>
      <c r="AB5327" s="60"/>
      <c r="AC5327" s="97"/>
      <c r="AD5327" s="83"/>
    </row>
    <row r="5328" spans="27:30" ht="15" customHeight="1" x14ac:dyDescent="0.25">
      <c r="AA5328" s="82"/>
      <c r="AB5328" s="60"/>
      <c r="AC5328" s="97"/>
      <c r="AD5328" s="83"/>
    </row>
    <row r="5329" spans="27:30" ht="15" customHeight="1" x14ac:dyDescent="0.25">
      <c r="AA5329" s="82"/>
      <c r="AB5329" s="60"/>
      <c r="AC5329" s="97"/>
      <c r="AD5329" s="83"/>
    </row>
    <row r="5330" spans="27:30" ht="15" customHeight="1" x14ac:dyDescent="0.25">
      <c r="AA5330" s="82"/>
      <c r="AB5330" s="60"/>
      <c r="AC5330" s="97"/>
      <c r="AD5330" s="83"/>
    </row>
    <row r="5331" spans="27:30" ht="15" customHeight="1" x14ac:dyDescent="0.25">
      <c r="AA5331" s="82"/>
      <c r="AB5331" s="60"/>
      <c r="AC5331" s="97"/>
      <c r="AD5331" s="83"/>
    </row>
    <row r="5332" spans="27:30" ht="15" customHeight="1" x14ac:dyDescent="0.25">
      <c r="AA5332" s="82"/>
      <c r="AB5332" s="60"/>
      <c r="AC5332" s="97"/>
      <c r="AD5332" s="83"/>
    </row>
    <row r="5333" spans="27:30" ht="15" customHeight="1" x14ac:dyDescent="0.25">
      <c r="AA5333" s="82"/>
      <c r="AB5333" s="60"/>
      <c r="AC5333" s="97"/>
      <c r="AD5333" s="83"/>
    </row>
    <row r="5334" spans="27:30" ht="15" customHeight="1" x14ac:dyDescent="0.25">
      <c r="AA5334" s="82"/>
      <c r="AB5334" s="60"/>
      <c r="AC5334" s="97"/>
      <c r="AD5334" s="83"/>
    </row>
    <row r="5335" spans="27:30" ht="15" customHeight="1" x14ac:dyDescent="0.25">
      <c r="AA5335" s="82"/>
      <c r="AB5335" s="60"/>
      <c r="AC5335" s="97"/>
      <c r="AD5335" s="83"/>
    </row>
    <row r="5336" spans="27:30" ht="15" customHeight="1" x14ac:dyDescent="0.25">
      <c r="AA5336" s="82"/>
      <c r="AB5336" s="60"/>
      <c r="AC5336" s="97"/>
      <c r="AD5336" s="83"/>
    </row>
    <row r="5337" spans="27:30" ht="15" customHeight="1" x14ac:dyDescent="0.25">
      <c r="AA5337" s="82"/>
      <c r="AB5337" s="60"/>
      <c r="AC5337" s="97"/>
      <c r="AD5337" s="83"/>
    </row>
    <row r="5338" spans="27:30" ht="15" customHeight="1" x14ac:dyDescent="0.25">
      <c r="AA5338" s="82"/>
      <c r="AB5338" s="60"/>
      <c r="AC5338" s="97"/>
      <c r="AD5338" s="83"/>
    </row>
    <row r="5339" spans="27:30" ht="15" customHeight="1" x14ac:dyDescent="0.25">
      <c r="AA5339" s="82"/>
      <c r="AB5339" s="60"/>
      <c r="AC5339" s="97"/>
      <c r="AD5339" s="83"/>
    </row>
    <row r="5340" spans="27:30" ht="15" customHeight="1" x14ac:dyDescent="0.25">
      <c r="AA5340" s="82"/>
      <c r="AB5340" s="60"/>
      <c r="AC5340" s="97"/>
      <c r="AD5340" s="83"/>
    </row>
    <row r="5341" spans="27:30" ht="15" customHeight="1" x14ac:dyDescent="0.25">
      <c r="AA5341" s="82"/>
      <c r="AB5341" s="60"/>
      <c r="AC5341" s="97"/>
      <c r="AD5341" s="83"/>
    </row>
    <row r="5342" spans="27:30" ht="15" customHeight="1" x14ac:dyDescent="0.25">
      <c r="AA5342" s="82"/>
      <c r="AB5342" s="60"/>
      <c r="AC5342" s="97"/>
      <c r="AD5342" s="83"/>
    </row>
    <row r="5343" spans="27:30" ht="15" customHeight="1" x14ac:dyDescent="0.25">
      <c r="AA5343" s="82"/>
      <c r="AB5343" s="60"/>
      <c r="AC5343" s="97"/>
      <c r="AD5343" s="83"/>
    </row>
    <row r="5344" spans="27:30" ht="15" customHeight="1" x14ac:dyDescent="0.25">
      <c r="AA5344" s="82"/>
      <c r="AB5344" s="60"/>
      <c r="AC5344" s="97"/>
      <c r="AD5344" s="83"/>
    </row>
    <row r="5345" spans="27:30" ht="15" customHeight="1" x14ac:dyDescent="0.25">
      <c r="AA5345" s="82"/>
      <c r="AB5345" s="60"/>
      <c r="AC5345" s="97"/>
      <c r="AD5345" s="83"/>
    </row>
    <row r="5346" spans="27:30" ht="15" customHeight="1" x14ac:dyDescent="0.25">
      <c r="AA5346" s="82"/>
      <c r="AB5346" s="60"/>
      <c r="AC5346" s="97"/>
      <c r="AD5346" s="83"/>
    </row>
    <row r="5347" spans="27:30" ht="15" customHeight="1" x14ac:dyDescent="0.25">
      <c r="AA5347" s="82"/>
      <c r="AB5347" s="60"/>
      <c r="AC5347" s="97"/>
      <c r="AD5347" s="83"/>
    </row>
    <row r="5348" spans="27:30" ht="15" customHeight="1" x14ac:dyDescent="0.25">
      <c r="AA5348" s="82"/>
      <c r="AB5348" s="60"/>
      <c r="AC5348" s="97"/>
      <c r="AD5348" s="83"/>
    </row>
    <row r="5349" spans="27:30" ht="15" customHeight="1" x14ac:dyDescent="0.25">
      <c r="AA5349" s="82"/>
      <c r="AB5349" s="60"/>
      <c r="AC5349" s="97"/>
      <c r="AD5349" s="83"/>
    </row>
    <row r="5350" spans="27:30" ht="15" customHeight="1" x14ac:dyDescent="0.25">
      <c r="AA5350" s="82"/>
      <c r="AB5350" s="60"/>
      <c r="AC5350" s="97"/>
      <c r="AD5350" s="83"/>
    </row>
    <row r="5351" spans="27:30" ht="15" customHeight="1" x14ac:dyDescent="0.25">
      <c r="AA5351" s="82"/>
      <c r="AB5351" s="60"/>
      <c r="AC5351" s="97"/>
      <c r="AD5351" s="83"/>
    </row>
    <row r="5352" spans="27:30" ht="15" customHeight="1" x14ac:dyDescent="0.25">
      <c r="AA5352" s="82"/>
      <c r="AB5352" s="60"/>
      <c r="AC5352" s="97"/>
      <c r="AD5352" s="83"/>
    </row>
    <row r="5353" spans="27:30" ht="15" customHeight="1" x14ac:dyDescent="0.25">
      <c r="AA5353" s="82"/>
      <c r="AB5353" s="60"/>
      <c r="AC5353" s="97"/>
      <c r="AD5353" s="83"/>
    </row>
    <row r="5354" spans="27:30" ht="15" customHeight="1" x14ac:dyDescent="0.25">
      <c r="AA5354" s="82"/>
      <c r="AB5354" s="60"/>
      <c r="AC5354" s="97"/>
      <c r="AD5354" s="83"/>
    </row>
    <row r="5355" spans="27:30" ht="15" customHeight="1" x14ac:dyDescent="0.25">
      <c r="AA5355" s="82"/>
      <c r="AB5355" s="60"/>
      <c r="AC5355" s="97"/>
      <c r="AD5355" s="83"/>
    </row>
    <row r="5356" spans="27:30" ht="15" customHeight="1" x14ac:dyDescent="0.25">
      <c r="AA5356" s="82"/>
      <c r="AB5356" s="60"/>
      <c r="AC5356" s="97"/>
      <c r="AD5356" s="83"/>
    </row>
    <row r="5357" spans="27:30" ht="15" customHeight="1" x14ac:dyDescent="0.25">
      <c r="AA5357" s="82"/>
      <c r="AB5357" s="60"/>
      <c r="AC5357" s="97"/>
      <c r="AD5357" s="83"/>
    </row>
    <row r="5358" spans="27:30" ht="15" customHeight="1" x14ac:dyDescent="0.25">
      <c r="AA5358" s="82"/>
      <c r="AB5358" s="60"/>
      <c r="AC5358" s="97"/>
      <c r="AD5358" s="83"/>
    </row>
    <row r="5359" spans="27:30" ht="15" customHeight="1" x14ac:dyDescent="0.25">
      <c r="AA5359" s="82"/>
      <c r="AB5359" s="60"/>
      <c r="AC5359" s="97"/>
      <c r="AD5359" s="83"/>
    </row>
    <row r="5360" spans="27:30" ht="15" customHeight="1" x14ac:dyDescent="0.25">
      <c r="AA5360" s="82"/>
      <c r="AB5360" s="60"/>
      <c r="AC5360" s="97"/>
      <c r="AD5360" s="83"/>
    </row>
    <row r="5361" spans="27:30" ht="15" customHeight="1" x14ac:dyDescent="0.25">
      <c r="AA5361" s="82"/>
      <c r="AB5361" s="60"/>
      <c r="AC5361" s="97"/>
      <c r="AD5361" s="83"/>
    </row>
    <row r="5362" spans="27:30" ht="15" customHeight="1" x14ac:dyDescent="0.25">
      <c r="AA5362" s="82"/>
      <c r="AB5362" s="60"/>
      <c r="AC5362" s="97"/>
      <c r="AD5362" s="83"/>
    </row>
    <row r="5363" spans="27:30" ht="15" customHeight="1" x14ac:dyDescent="0.25">
      <c r="AA5363" s="82"/>
      <c r="AB5363" s="60"/>
      <c r="AC5363" s="97"/>
      <c r="AD5363" s="83"/>
    </row>
    <row r="5364" spans="27:30" ht="15" customHeight="1" x14ac:dyDescent="0.25">
      <c r="AA5364" s="82"/>
      <c r="AB5364" s="60"/>
      <c r="AC5364" s="97"/>
      <c r="AD5364" s="83"/>
    </row>
    <row r="5365" spans="27:30" ht="15" customHeight="1" x14ac:dyDescent="0.25">
      <c r="AA5365" s="82"/>
      <c r="AB5365" s="60"/>
      <c r="AC5365" s="97"/>
      <c r="AD5365" s="83"/>
    </row>
    <row r="5366" spans="27:30" ht="15" customHeight="1" x14ac:dyDescent="0.25">
      <c r="AA5366" s="82"/>
      <c r="AB5366" s="60"/>
      <c r="AC5366" s="97"/>
      <c r="AD5366" s="83"/>
    </row>
    <row r="5367" spans="27:30" ht="15" customHeight="1" x14ac:dyDescent="0.25">
      <c r="AA5367" s="82"/>
      <c r="AB5367" s="60"/>
      <c r="AC5367" s="97"/>
      <c r="AD5367" s="83"/>
    </row>
    <row r="5368" spans="27:30" ht="15" customHeight="1" x14ac:dyDescent="0.25">
      <c r="AA5368" s="82"/>
      <c r="AB5368" s="60"/>
      <c r="AC5368" s="97"/>
      <c r="AD5368" s="83"/>
    </row>
    <row r="5369" spans="27:30" ht="15" customHeight="1" x14ac:dyDescent="0.25">
      <c r="AA5369" s="82"/>
      <c r="AB5369" s="60"/>
      <c r="AC5369" s="97"/>
      <c r="AD5369" s="83"/>
    </row>
    <row r="5370" spans="27:30" ht="15" customHeight="1" x14ac:dyDescent="0.25">
      <c r="AA5370" s="82"/>
      <c r="AB5370" s="60"/>
      <c r="AC5370" s="97"/>
      <c r="AD5370" s="83"/>
    </row>
    <row r="5371" spans="27:30" ht="15" customHeight="1" x14ac:dyDescent="0.25">
      <c r="AA5371" s="82"/>
      <c r="AB5371" s="60"/>
      <c r="AC5371" s="97"/>
      <c r="AD5371" s="83"/>
    </row>
    <row r="5372" spans="27:30" ht="15" customHeight="1" x14ac:dyDescent="0.25">
      <c r="AA5372" s="82"/>
      <c r="AB5372" s="60"/>
      <c r="AC5372" s="97"/>
      <c r="AD5372" s="83"/>
    </row>
    <row r="5373" spans="27:30" ht="15" customHeight="1" x14ac:dyDescent="0.25">
      <c r="AA5373" s="82"/>
      <c r="AB5373" s="60"/>
      <c r="AC5373" s="97"/>
      <c r="AD5373" s="83"/>
    </row>
    <row r="5374" spans="27:30" ht="15" customHeight="1" x14ac:dyDescent="0.25">
      <c r="AA5374" s="82"/>
      <c r="AB5374" s="60"/>
      <c r="AC5374" s="97"/>
      <c r="AD5374" s="83"/>
    </row>
    <row r="5375" spans="27:30" ht="15" customHeight="1" x14ac:dyDescent="0.25">
      <c r="AA5375" s="82"/>
      <c r="AB5375" s="60"/>
      <c r="AC5375" s="97"/>
      <c r="AD5375" s="83"/>
    </row>
    <row r="5376" spans="27:30" ht="15" customHeight="1" x14ac:dyDescent="0.25">
      <c r="AA5376" s="82"/>
      <c r="AB5376" s="60"/>
      <c r="AC5376" s="97"/>
      <c r="AD5376" s="83"/>
    </row>
    <row r="5377" spans="27:30" ht="15" customHeight="1" x14ac:dyDescent="0.25">
      <c r="AA5377" s="82"/>
      <c r="AB5377" s="60"/>
      <c r="AC5377" s="97"/>
      <c r="AD5377" s="83"/>
    </row>
    <row r="5378" spans="27:30" ht="15" customHeight="1" x14ac:dyDescent="0.25">
      <c r="AA5378" s="82"/>
      <c r="AB5378" s="60"/>
      <c r="AC5378" s="97"/>
      <c r="AD5378" s="83"/>
    </row>
    <row r="5379" spans="27:30" ht="15" customHeight="1" x14ac:dyDescent="0.25">
      <c r="AA5379" s="82"/>
      <c r="AB5379" s="60"/>
      <c r="AC5379" s="97"/>
      <c r="AD5379" s="83"/>
    </row>
    <row r="5380" spans="27:30" ht="15" customHeight="1" x14ac:dyDescent="0.25">
      <c r="AA5380" s="82"/>
      <c r="AB5380" s="60"/>
      <c r="AC5380" s="97"/>
      <c r="AD5380" s="83"/>
    </row>
    <row r="5381" spans="27:30" ht="15" customHeight="1" x14ac:dyDescent="0.25">
      <c r="AA5381" s="82"/>
      <c r="AB5381" s="60"/>
      <c r="AC5381" s="97"/>
      <c r="AD5381" s="83"/>
    </row>
    <row r="5382" spans="27:30" ht="15" customHeight="1" x14ac:dyDescent="0.25">
      <c r="AA5382" s="82"/>
      <c r="AB5382" s="60"/>
      <c r="AC5382" s="97"/>
      <c r="AD5382" s="83"/>
    </row>
    <row r="5383" spans="27:30" ht="15" customHeight="1" x14ac:dyDescent="0.25">
      <c r="AA5383" s="82"/>
      <c r="AB5383" s="60"/>
      <c r="AC5383" s="97"/>
      <c r="AD5383" s="83"/>
    </row>
    <row r="5384" spans="27:30" ht="15" customHeight="1" x14ac:dyDescent="0.25">
      <c r="AA5384" s="82"/>
      <c r="AB5384" s="60"/>
      <c r="AC5384" s="97"/>
      <c r="AD5384" s="83"/>
    </row>
    <row r="5385" spans="27:30" ht="15" customHeight="1" x14ac:dyDescent="0.25">
      <c r="AA5385" s="82"/>
      <c r="AB5385" s="60"/>
      <c r="AC5385" s="97"/>
      <c r="AD5385" s="83"/>
    </row>
    <row r="5386" spans="27:30" ht="15" customHeight="1" x14ac:dyDescent="0.25">
      <c r="AA5386" s="82"/>
      <c r="AB5386" s="60"/>
      <c r="AC5386" s="97"/>
      <c r="AD5386" s="83"/>
    </row>
    <row r="5387" spans="27:30" ht="15" customHeight="1" x14ac:dyDescent="0.25">
      <c r="AA5387" s="82"/>
      <c r="AB5387" s="60"/>
      <c r="AC5387" s="97"/>
      <c r="AD5387" s="83"/>
    </row>
    <row r="5388" spans="27:30" ht="15" customHeight="1" x14ac:dyDescent="0.25">
      <c r="AA5388" s="82"/>
      <c r="AB5388" s="60"/>
      <c r="AC5388" s="97"/>
      <c r="AD5388" s="83"/>
    </row>
    <row r="5389" spans="27:30" ht="15" customHeight="1" x14ac:dyDescent="0.25">
      <c r="AA5389" s="82"/>
      <c r="AB5389" s="60"/>
      <c r="AC5389" s="97"/>
      <c r="AD5389" s="83"/>
    </row>
    <row r="5390" spans="27:30" ht="15" customHeight="1" x14ac:dyDescent="0.25">
      <c r="AA5390" s="82"/>
      <c r="AB5390" s="60"/>
      <c r="AC5390" s="97"/>
      <c r="AD5390" s="83"/>
    </row>
    <row r="5391" spans="27:30" ht="15" customHeight="1" x14ac:dyDescent="0.25">
      <c r="AA5391" s="82"/>
      <c r="AB5391" s="60"/>
      <c r="AC5391" s="97"/>
      <c r="AD5391" s="83"/>
    </row>
    <row r="5392" spans="27:30" ht="15" customHeight="1" x14ac:dyDescent="0.25">
      <c r="AA5392" s="82"/>
      <c r="AB5392" s="60"/>
      <c r="AC5392" s="97"/>
      <c r="AD5392" s="83"/>
    </row>
    <row r="5393" spans="27:30" ht="15" customHeight="1" x14ac:dyDescent="0.25">
      <c r="AA5393" s="82"/>
      <c r="AB5393" s="60"/>
      <c r="AC5393" s="97"/>
      <c r="AD5393" s="83"/>
    </row>
    <row r="5394" spans="27:30" ht="15" customHeight="1" x14ac:dyDescent="0.25">
      <c r="AA5394" s="82"/>
      <c r="AB5394" s="60"/>
      <c r="AC5394" s="97"/>
      <c r="AD5394" s="83"/>
    </row>
    <row r="5395" spans="27:30" ht="15" customHeight="1" x14ac:dyDescent="0.25">
      <c r="AA5395" s="82"/>
      <c r="AB5395" s="60"/>
      <c r="AC5395" s="97"/>
      <c r="AD5395" s="83"/>
    </row>
    <row r="5396" spans="27:30" ht="15" customHeight="1" x14ac:dyDescent="0.25">
      <c r="AA5396" s="82"/>
      <c r="AB5396" s="60"/>
      <c r="AC5396" s="97"/>
      <c r="AD5396" s="83"/>
    </row>
    <row r="5397" spans="27:30" ht="15" customHeight="1" x14ac:dyDescent="0.25">
      <c r="AA5397" s="82"/>
      <c r="AB5397" s="60"/>
      <c r="AC5397" s="97"/>
      <c r="AD5397" s="83"/>
    </row>
    <row r="5398" spans="27:30" ht="15" customHeight="1" x14ac:dyDescent="0.25">
      <c r="AA5398" s="82"/>
      <c r="AB5398" s="60"/>
      <c r="AC5398" s="97"/>
      <c r="AD5398" s="83"/>
    </row>
    <row r="5399" spans="27:30" ht="15" customHeight="1" x14ac:dyDescent="0.25">
      <c r="AA5399" s="82"/>
      <c r="AB5399" s="60"/>
      <c r="AC5399" s="97"/>
      <c r="AD5399" s="83"/>
    </row>
    <row r="5400" spans="27:30" ht="15" customHeight="1" x14ac:dyDescent="0.25">
      <c r="AA5400" s="82"/>
      <c r="AB5400" s="60"/>
      <c r="AC5400" s="97"/>
      <c r="AD5400" s="83"/>
    </row>
    <row r="5401" spans="27:30" ht="15" customHeight="1" x14ac:dyDescent="0.25">
      <c r="AA5401" s="82"/>
      <c r="AB5401" s="60"/>
      <c r="AC5401" s="97"/>
      <c r="AD5401" s="83"/>
    </row>
    <row r="5402" spans="27:30" ht="15" customHeight="1" x14ac:dyDescent="0.25">
      <c r="AA5402" s="82"/>
      <c r="AB5402" s="60"/>
      <c r="AC5402" s="97"/>
      <c r="AD5402" s="83"/>
    </row>
    <row r="5403" spans="27:30" ht="15" customHeight="1" x14ac:dyDescent="0.25">
      <c r="AA5403" s="82"/>
      <c r="AB5403" s="60"/>
      <c r="AC5403" s="97"/>
      <c r="AD5403" s="83"/>
    </row>
    <row r="5404" spans="27:30" ht="15" customHeight="1" x14ac:dyDescent="0.25">
      <c r="AA5404" s="82"/>
      <c r="AB5404" s="60"/>
      <c r="AC5404" s="97"/>
      <c r="AD5404" s="83"/>
    </row>
    <row r="5405" spans="27:30" ht="15" customHeight="1" x14ac:dyDescent="0.25">
      <c r="AA5405" s="82"/>
      <c r="AB5405" s="60"/>
      <c r="AC5405" s="97"/>
      <c r="AD5405" s="83"/>
    </row>
    <row r="5406" spans="27:30" ht="15" customHeight="1" x14ac:dyDescent="0.25">
      <c r="AA5406" s="82"/>
      <c r="AB5406" s="60"/>
      <c r="AC5406" s="97"/>
      <c r="AD5406" s="83"/>
    </row>
    <row r="5407" spans="27:30" ht="15" customHeight="1" x14ac:dyDescent="0.25">
      <c r="AA5407" s="82"/>
      <c r="AB5407" s="60"/>
      <c r="AC5407" s="97"/>
      <c r="AD5407" s="83"/>
    </row>
    <row r="5408" spans="27:30" ht="15" customHeight="1" x14ac:dyDescent="0.25">
      <c r="AA5408" s="82"/>
      <c r="AB5408" s="60"/>
      <c r="AC5408" s="97"/>
      <c r="AD5408" s="83"/>
    </row>
    <row r="5409" spans="27:30" ht="15" customHeight="1" x14ac:dyDescent="0.25">
      <c r="AA5409" s="82"/>
      <c r="AB5409" s="60"/>
      <c r="AC5409" s="97"/>
      <c r="AD5409" s="83"/>
    </row>
    <row r="5410" spans="27:30" ht="15" customHeight="1" x14ac:dyDescent="0.25">
      <c r="AA5410" s="82"/>
      <c r="AB5410" s="60"/>
      <c r="AC5410" s="97"/>
      <c r="AD5410" s="83"/>
    </row>
    <row r="5411" spans="27:30" ht="15" customHeight="1" x14ac:dyDescent="0.25">
      <c r="AA5411" s="82"/>
      <c r="AB5411" s="60"/>
      <c r="AC5411" s="97"/>
      <c r="AD5411" s="83"/>
    </row>
    <row r="5412" spans="27:30" ht="15" customHeight="1" x14ac:dyDescent="0.25">
      <c r="AA5412" s="82"/>
      <c r="AB5412" s="60"/>
      <c r="AC5412" s="97"/>
      <c r="AD5412" s="83"/>
    </row>
    <row r="5413" spans="27:30" ht="15" customHeight="1" x14ac:dyDescent="0.25">
      <c r="AA5413" s="82"/>
      <c r="AB5413" s="60"/>
      <c r="AC5413" s="97"/>
      <c r="AD5413" s="83"/>
    </row>
    <row r="5414" spans="27:30" ht="15" customHeight="1" x14ac:dyDescent="0.25">
      <c r="AA5414" s="82"/>
      <c r="AB5414" s="60"/>
      <c r="AC5414" s="97"/>
      <c r="AD5414" s="83"/>
    </row>
    <row r="5415" spans="27:30" ht="15" customHeight="1" x14ac:dyDescent="0.25">
      <c r="AA5415" s="82"/>
      <c r="AB5415" s="60"/>
      <c r="AC5415" s="97"/>
      <c r="AD5415" s="83"/>
    </row>
    <row r="5416" spans="27:30" ht="15" customHeight="1" x14ac:dyDescent="0.25">
      <c r="AA5416" s="82"/>
      <c r="AB5416" s="60"/>
      <c r="AC5416" s="97"/>
      <c r="AD5416" s="83"/>
    </row>
    <row r="5417" spans="27:30" ht="15" customHeight="1" x14ac:dyDescent="0.25">
      <c r="AA5417" s="82"/>
      <c r="AB5417" s="60"/>
      <c r="AC5417" s="97"/>
      <c r="AD5417" s="83"/>
    </row>
    <row r="5418" spans="27:30" ht="15" customHeight="1" x14ac:dyDescent="0.25">
      <c r="AA5418" s="82"/>
      <c r="AB5418" s="60"/>
      <c r="AC5418" s="97"/>
      <c r="AD5418" s="83"/>
    </row>
    <row r="5419" spans="27:30" ht="15" customHeight="1" x14ac:dyDescent="0.25">
      <c r="AA5419" s="82"/>
      <c r="AB5419" s="60"/>
      <c r="AC5419" s="97"/>
      <c r="AD5419" s="83"/>
    </row>
    <row r="5420" spans="27:30" ht="15" customHeight="1" x14ac:dyDescent="0.25">
      <c r="AA5420" s="82"/>
      <c r="AB5420" s="60"/>
      <c r="AC5420" s="97"/>
      <c r="AD5420" s="83"/>
    </row>
    <row r="5421" spans="27:30" ht="15" customHeight="1" x14ac:dyDescent="0.25">
      <c r="AA5421" s="82"/>
      <c r="AB5421" s="60"/>
      <c r="AC5421" s="97"/>
      <c r="AD5421" s="83"/>
    </row>
    <row r="5422" spans="27:30" ht="15" customHeight="1" x14ac:dyDescent="0.25">
      <c r="AA5422" s="82"/>
      <c r="AB5422" s="60"/>
      <c r="AC5422" s="97"/>
      <c r="AD5422" s="83"/>
    </row>
    <row r="5423" spans="27:30" ht="15" customHeight="1" x14ac:dyDescent="0.25">
      <c r="AA5423" s="82"/>
      <c r="AB5423" s="60"/>
      <c r="AC5423" s="97"/>
      <c r="AD5423" s="83"/>
    </row>
    <row r="5424" spans="27:30" ht="15" customHeight="1" x14ac:dyDescent="0.25">
      <c r="AA5424" s="82"/>
      <c r="AB5424" s="60"/>
      <c r="AC5424" s="97"/>
      <c r="AD5424" s="83"/>
    </row>
    <row r="5425" spans="27:30" ht="15" customHeight="1" x14ac:dyDescent="0.25">
      <c r="AA5425" s="82"/>
      <c r="AB5425" s="60"/>
      <c r="AC5425" s="97"/>
      <c r="AD5425" s="83"/>
    </row>
    <row r="5426" spans="27:30" ht="15" customHeight="1" x14ac:dyDescent="0.25">
      <c r="AA5426" s="82"/>
      <c r="AB5426" s="60"/>
      <c r="AC5426" s="97"/>
      <c r="AD5426" s="83"/>
    </row>
    <row r="5427" spans="27:30" ht="15" customHeight="1" x14ac:dyDescent="0.25">
      <c r="AA5427" s="82"/>
      <c r="AB5427" s="60"/>
      <c r="AC5427" s="97"/>
      <c r="AD5427" s="83"/>
    </row>
    <row r="5428" spans="27:30" ht="15" customHeight="1" x14ac:dyDescent="0.25">
      <c r="AA5428" s="82"/>
      <c r="AB5428" s="60"/>
      <c r="AC5428" s="97"/>
      <c r="AD5428" s="83"/>
    </row>
    <row r="5429" spans="27:30" ht="15" customHeight="1" x14ac:dyDescent="0.25">
      <c r="AA5429" s="82"/>
      <c r="AB5429" s="60"/>
      <c r="AC5429" s="97"/>
      <c r="AD5429" s="83"/>
    </row>
    <row r="5430" spans="27:30" ht="15" customHeight="1" x14ac:dyDescent="0.25">
      <c r="AA5430" s="82"/>
      <c r="AB5430" s="60"/>
      <c r="AC5430" s="97"/>
      <c r="AD5430" s="83"/>
    </row>
    <row r="5431" spans="27:30" ht="15" customHeight="1" x14ac:dyDescent="0.25">
      <c r="AA5431" s="82"/>
      <c r="AB5431" s="60"/>
      <c r="AC5431" s="97"/>
      <c r="AD5431" s="83"/>
    </row>
    <row r="5432" spans="27:30" ht="15" customHeight="1" x14ac:dyDescent="0.25">
      <c r="AA5432" s="82"/>
      <c r="AB5432" s="60"/>
      <c r="AC5432" s="97"/>
      <c r="AD5432" s="83"/>
    </row>
    <row r="5433" spans="27:30" ht="15" customHeight="1" x14ac:dyDescent="0.25">
      <c r="AA5433" s="82"/>
      <c r="AB5433" s="60"/>
      <c r="AC5433" s="97"/>
      <c r="AD5433" s="83"/>
    </row>
    <row r="5434" spans="27:30" ht="15" customHeight="1" x14ac:dyDescent="0.25">
      <c r="AA5434" s="82"/>
      <c r="AB5434" s="60"/>
      <c r="AC5434" s="97"/>
      <c r="AD5434" s="83"/>
    </row>
    <row r="5435" spans="27:30" ht="15" customHeight="1" x14ac:dyDescent="0.25">
      <c r="AA5435" s="82"/>
      <c r="AB5435" s="60"/>
      <c r="AC5435" s="97"/>
      <c r="AD5435" s="83"/>
    </row>
    <row r="5436" spans="27:30" ht="15" customHeight="1" x14ac:dyDescent="0.25">
      <c r="AA5436" s="82"/>
      <c r="AB5436" s="60"/>
      <c r="AC5436" s="97"/>
      <c r="AD5436" s="83"/>
    </row>
    <row r="5437" spans="27:30" ht="15" customHeight="1" x14ac:dyDescent="0.25">
      <c r="AA5437" s="82"/>
      <c r="AB5437" s="60"/>
      <c r="AC5437" s="97"/>
      <c r="AD5437" s="83"/>
    </row>
    <row r="5438" spans="27:30" ht="15" customHeight="1" x14ac:dyDescent="0.25">
      <c r="AA5438" s="82"/>
      <c r="AB5438" s="60"/>
      <c r="AC5438" s="97"/>
      <c r="AD5438" s="83"/>
    </row>
    <row r="5439" spans="27:30" ht="15" customHeight="1" x14ac:dyDescent="0.25">
      <c r="AA5439" s="82"/>
      <c r="AB5439" s="60"/>
      <c r="AC5439" s="97"/>
      <c r="AD5439" s="83"/>
    </row>
    <row r="5440" spans="27:30" ht="15" customHeight="1" x14ac:dyDescent="0.25">
      <c r="AA5440" s="82"/>
      <c r="AB5440" s="60"/>
      <c r="AC5440" s="97"/>
      <c r="AD5440" s="83"/>
    </row>
    <row r="5441" spans="27:30" ht="15" customHeight="1" x14ac:dyDescent="0.25">
      <c r="AA5441" s="82"/>
      <c r="AB5441" s="60"/>
      <c r="AC5441" s="97"/>
      <c r="AD5441" s="83"/>
    </row>
    <row r="5442" spans="27:30" ht="15" customHeight="1" x14ac:dyDescent="0.25">
      <c r="AA5442" s="82"/>
      <c r="AB5442" s="60"/>
      <c r="AC5442" s="97"/>
      <c r="AD5442" s="83"/>
    </row>
    <row r="5443" spans="27:30" ht="15" customHeight="1" x14ac:dyDescent="0.25">
      <c r="AA5443" s="82"/>
      <c r="AB5443" s="60"/>
      <c r="AC5443" s="97"/>
      <c r="AD5443" s="83"/>
    </row>
    <row r="5444" spans="27:30" ht="15" customHeight="1" x14ac:dyDescent="0.25">
      <c r="AA5444" s="82"/>
      <c r="AB5444" s="60"/>
      <c r="AC5444" s="97"/>
      <c r="AD5444" s="83"/>
    </row>
    <row r="5445" spans="27:30" ht="15" customHeight="1" x14ac:dyDescent="0.25">
      <c r="AA5445" s="82"/>
      <c r="AB5445" s="60"/>
      <c r="AC5445" s="97"/>
      <c r="AD5445" s="83"/>
    </row>
    <row r="5446" spans="27:30" ht="15" customHeight="1" x14ac:dyDescent="0.25">
      <c r="AA5446" s="82"/>
      <c r="AB5446" s="60"/>
      <c r="AC5446" s="97"/>
      <c r="AD5446" s="83"/>
    </row>
    <row r="5447" spans="27:30" ht="15" customHeight="1" x14ac:dyDescent="0.25">
      <c r="AA5447" s="82"/>
      <c r="AB5447" s="60"/>
      <c r="AC5447" s="97"/>
      <c r="AD5447" s="83"/>
    </row>
    <row r="5448" spans="27:30" ht="15" customHeight="1" x14ac:dyDescent="0.25">
      <c r="AA5448" s="82"/>
      <c r="AB5448" s="60"/>
      <c r="AC5448" s="97"/>
      <c r="AD5448" s="83"/>
    </row>
    <row r="5449" spans="27:30" ht="15" customHeight="1" x14ac:dyDescent="0.25">
      <c r="AA5449" s="82"/>
      <c r="AB5449" s="60"/>
      <c r="AC5449" s="97"/>
      <c r="AD5449" s="83"/>
    </row>
    <row r="5450" spans="27:30" ht="15" customHeight="1" x14ac:dyDescent="0.25">
      <c r="AA5450" s="82"/>
      <c r="AB5450" s="60"/>
      <c r="AC5450" s="97"/>
      <c r="AD5450" s="83"/>
    </row>
    <row r="5451" spans="27:30" ht="15" customHeight="1" x14ac:dyDescent="0.25">
      <c r="AA5451" s="82"/>
      <c r="AB5451" s="60"/>
      <c r="AC5451" s="97"/>
      <c r="AD5451" s="83"/>
    </row>
    <row r="5452" spans="27:30" ht="15" customHeight="1" x14ac:dyDescent="0.25">
      <c r="AA5452" s="82"/>
      <c r="AB5452" s="60"/>
      <c r="AC5452" s="97"/>
      <c r="AD5452" s="83"/>
    </row>
    <row r="5453" spans="27:30" ht="15" customHeight="1" x14ac:dyDescent="0.25">
      <c r="AA5453" s="82"/>
      <c r="AB5453" s="60"/>
      <c r="AC5453" s="97"/>
      <c r="AD5453" s="83"/>
    </row>
    <row r="5454" spans="27:30" ht="15" customHeight="1" x14ac:dyDescent="0.25">
      <c r="AA5454" s="82"/>
      <c r="AB5454" s="60"/>
      <c r="AC5454" s="97"/>
      <c r="AD5454" s="83"/>
    </row>
    <row r="5455" spans="27:30" ht="15" customHeight="1" x14ac:dyDescent="0.25">
      <c r="AA5455" s="82"/>
      <c r="AB5455" s="60"/>
      <c r="AC5455" s="97"/>
      <c r="AD5455" s="83"/>
    </row>
    <row r="5456" spans="27:30" ht="15" customHeight="1" x14ac:dyDescent="0.25">
      <c r="AA5456" s="82"/>
      <c r="AB5456" s="60"/>
      <c r="AC5456" s="97"/>
      <c r="AD5456" s="83"/>
    </row>
    <row r="5457" spans="27:30" ht="15" customHeight="1" x14ac:dyDescent="0.25">
      <c r="AA5457" s="82"/>
      <c r="AB5457" s="60"/>
      <c r="AC5457" s="97"/>
      <c r="AD5457" s="83"/>
    </row>
    <row r="5458" spans="27:30" ht="15" customHeight="1" x14ac:dyDescent="0.25">
      <c r="AA5458" s="82"/>
      <c r="AB5458" s="60"/>
      <c r="AC5458" s="97"/>
      <c r="AD5458" s="83"/>
    </row>
    <row r="5459" spans="27:30" ht="15" customHeight="1" x14ac:dyDescent="0.25">
      <c r="AA5459" s="82"/>
      <c r="AB5459" s="60"/>
      <c r="AC5459" s="97"/>
      <c r="AD5459" s="83"/>
    </row>
    <row r="5460" spans="27:30" ht="15" customHeight="1" x14ac:dyDescent="0.25">
      <c r="AA5460" s="82"/>
      <c r="AB5460" s="60"/>
      <c r="AC5460" s="97"/>
      <c r="AD5460" s="83"/>
    </row>
    <row r="5461" spans="27:30" ht="15" customHeight="1" x14ac:dyDescent="0.25">
      <c r="AA5461" s="82"/>
      <c r="AB5461" s="60"/>
      <c r="AC5461" s="97"/>
      <c r="AD5461" s="83"/>
    </row>
    <row r="5462" spans="27:30" ht="15" customHeight="1" x14ac:dyDescent="0.25">
      <c r="AA5462" s="82"/>
      <c r="AB5462" s="60"/>
      <c r="AC5462" s="97"/>
      <c r="AD5462" s="83"/>
    </row>
    <row r="5463" spans="27:30" ht="15" customHeight="1" x14ac:dyDescent="0.25">
      <c r="AA5463" s="82"/>
      <c r="AB5463" s="60"/>
      <c r="AC5463" s="97"/>
      <c r="AD5463" s="83"/>
    </row>
    <row r="5464" spans="27:30" ht="15" customHeight="1" x14ac:dyDescent="0.25">
      <c r="AA5464" s="82"/>
      <c r="AB5464" s="60"/>
      <c r="AC5464" s="97"/>
      <c r="AD5464" s="83"/>
    </row>
    <row r="5465" spans="27:30" ht="15" customHeight="1" x14ac:dyDescent="0.25">
      <c r="AA5465" s="82"/>
      <c r="AB5465" s="60"/>
      <c r="AC5465" s="97"/>
      <c r="AD5465" s="83"/>
    </row>
    <row r="5466" spans="27:30" ht="15" customHeight="1" x14ac:dyDescent="0.25">
      <c r="AA5466" s="82"/>
      <c r="AB5466" s="60"/>
      <c r="AC5466" s="97"/>
      <c r="AD5466" s="83"/>
    </row>
    <row r="5467" spans="27:30" ht="15" customHeight="1" x14ac:dyDescent="0.25">
      <c r="AA5467" s="82"/>
      <c r="AB5467" s="60"/>
      <c r="AC5467" s="97"/>
      <c r="AD5467" s="83"/>
    </row>
    <row r="5468" spans="27:30" ht="15" customHeight="1" x14ac:dyDescent="0.25">
      <c r="AA5468" s="82"/>
      <c r="AB5468" s="60"/>
      <c r="AC5468" s="97"/>
      <c r="AD5468" s="83"/>
    </row>
    <row r="5469" spans="27:30" ht="15" customHeight="1" x14ac:dyDescent="0.25">
      <c r="AA5469" s="82"/>
      <c r="AB5469" s="60"/>
      <c r="AC5469" s="97"/>
      <c r="AD5469" s="83"/>
    </row>
    <row r="5470" spans="27:30" ht="15" customHeight="1" x14ac:dyDescent="0.25">
      <c r="AA5470" s="82"/>
      <c r="AB5470" s="60"/>
      <c r="AC5470" s="97"/>
      <c r="AD5470" s="83"/>
    </row>
    <row r="5471" spans="27:30" ht="15" customHeight="1" x14ac:dyDescent="0.25">
      <c r="AA5471" s="82"/>
      <c r="AB5471" s="60"/>
      <c r="AC5471" s="97"/>
      <c r="AD5471" s="83"/>
    </row>
    <row r="5472" spans="27:30" ht="15" customHeight="1" x14ac:dyDescent="0.25">
      <c r="AA5472" s="82"/>
      <c r="AB5472" s="60"/>
      <c r="AC5472" s="97"/>
      <c r="AD5472" s="83"/>
    </row>
    <row r="5473" spans="27:30" ht="15" customHeight="1" x14ac:dyDescent="0.25">
      <c r="AA5473" s="82"/>
      <c r="AB5473" s="60"/>
      <c r="AC5473" s="97"/>
      <c r="AD5473" s="83"/>
    </row>
    <row r="5474" spans="27:30" ht="15" customHeight="1" x14ac:dyDescent="0.25">
      <c r="AA5474" s="82"/>
      <c r="AB5474" s="60"/>
      <c r="AC5474" s="97"/>
      <c r="AD5474" s="83"/>
    </row>
    <row r="5475" spans="27:30" ht="15" customHeight="1" x14ac:dyDescent="0.25">
      <c r="AA5475" s="82"/>
      <c r="AB5475" s="60"/>
      <c r="AC5475" s="97"/>
      <c r="AD5475" s="83"/>
    </row>
    <row r="5476" spans="27:30" ht="15" customHeight="1" x14ac:dyDescent="0.25">
      <c r="AA5476" s="82"/>
      <c r="AB5476" s="60"/>
      <c r="AC5476" s="97"/>
      <c r="AD5476" s="83"/>
    </row>
    <row r="5477" spans="27:30" ht="15" customHeight="1" x14ac:dyDescent="0.25">
      <c r="AA5477" s="82"/>
      <c r="AB5477" s="60"/>
      <c r="AC5477" s="97"/>
      <c r="AD5477" s="83"/>
    </row>
    <row r="5478" spans="27:30" ht="15" customHeight="1" x14ac:dyDescent="0.25">
      <c r="AA5478" s="82"/>
      <c r="AB5478" s="60"/>
      <c r="AC5478" s="97"/>
      <c r="AD5478" s="83"/>
    </row>
    <row r="5479" spans="27:30" ht="15" customHeight="1" x14ac:dyDescent="0.25">
      <c r="AA5479" s="82"/>
      <c r="AB5479" s="60"/>
      <c r="AC5479" s="97"/>
      <c r="AD5479" s="83"/>
    </row>
    <row r="5480" spans="27:30" ht="15" customHeight="1" x14ac:dyDescent="0.25">
      <c r="AA5480" s="82"/>
      <c r="AB5480" s="60"/>
      <c r="AC5480" s="97"/>
      <c r="AD5480" s="83"/>
    </row>
    <row r="5481" spans="27:30" ht="15" customHeight="1" x14ac:dyDescent="0.25">
      <c r="AA5481" s="82"/>
      <c r="AB5481" s="60"/>
      <c r="AC5481" s="97"/>
      <c r="AD5481" s="83"/>
    </row>
    <row r="5482" spans="27:30" ht="15" customHeight="1" x14ac:dyDescent="0.25">
      <c r="AA5482" s="82"/>
      <c r="AB5482" s="60"/>
      <c r="AC5482" s="97"/>
      <c r="AD5482" s="83"/>
    </row>
    <row r="5483" spans="27:30" ht="15" customHeight="1" x14ac:dyDescent="0.25">
      <c r="AA5483" s="82"/>
      <c r="AB5483" s="60"/>
      <c r="AC5483" s="97"/>
      <c r="AD5483" s="83"/>
    </row>
    <row r="5484" spans="27:30" ht="15" customHeight="1" x14ac:dyDescent="0.25">
      <c r="AA5484" s="82"/>
      <c r="AB5484" s="60"/>
      <c r="AC5484" s="97"/>
      <c r="AD5484" s="83"/>
    </row>
    <row r="5485" spans="27:30" ht="15" customHeight="1" x14ac:dyDescent="0.25">
      <c r="AA5485" s="82"/>
      <c r="AB5485" s="60"/>
      <c r="AC5485" s="97"/>
      <c r="AD5485" s="83"/>
    </row>
    <row r="5486" spans="27:30" ht="15" customHeight="1" x14ac:dyDescent="0.25">
      <c r="AA5486" s="82"/>
      <c r="AB5486" s="60"/>
      <c r="AC5486" s="97"/>
      <c r="AD5486" s="83"/>
    </row>
    <row r="5487" spans="27:30" ht="15" customHeight="1" x14ac:dyDescent="0.25">
      <c r="AA5487" s="82"/>
      <c r="AB5487" s="60"/>
      <c r="AC5487" s="97"/>
      <c r="AD5487" s="83"/>
    </row>
    <row r="5488" spans="27:30" ht="15" customHeight="1" x14ac:dyDescent="0.25">
      <c r="AA5488" s="82"/>
      <c r="AB5488" s="60"/>
      <c r="AC5488" s="97"/>
      <c r="AD5488" s="83"/>
    </row>
    <row r="5489" spans="27:30" ht="15" customHeight="1" x14ac:dyDescent="0.25">
      <c r="AA5489" s="82"/>
      <c r="AB5489" s="60"/>
      <c r="AC5489" s="97"/>
      <c r="AD5489" s="83"/>
    </row>
    <row r="5490" spans="27:30" ht="15" customHeight="1" x14ac:dyDescent="0.25">
      <c r="AA5490" s="82"/>
      <c r="AB5490" s="60"/>
      <c r="AC5490" s="97"/>
      <c r="AD5490" s="83"/>
    </row>
    <row r="5491" spans="27:30" ht="15" customHeight="1" x14ac:dyDescent="0.25">
      <c r="AA5491" s="82"/>
      <c r="AB5491" s="60"/>
      <c r="AC5491" s="97"/>
      <c r="AD5491" s="83"/>
    </row>
    <row r="5492" spans="27:30" ht="15" customHeight="1" x14ac:dyDescent="0.25">
      <c r="AA5492" s="82"/>
      <c r="AB5492" s="60"/>
      <c r="AC5492" s="97"/>
      <c r="AD5492" s="83"/>
    </row>
    <row r="5493" spans="27:30" ht="15" customHeight="1" x14ac:dyDescent="0.25">
      <c r="AA5493" s="82"/>
      <c r="AB5493" s="60"/>
      <c r="AC5493" s="97"/>
      <c r="AD5493" s="83"/>
    </row>
    <row r="5494" spans="27:30" ht="15" customHeight="1" x14ac:dyDescent="0.25">
      <c r="AA5494" s="82"/>
      <c r="AB5494" s="60"/>
      <c r="AC5494" s="97"/>
      <c r="AD5494" s="83"/>
    </row>
    <row r="5495" spans="27:30" ht="15" customHeight="1" x14ac:dyDescent="0.25">
      <c r="AA5495" s="82"/>
      <c r="AB5495" s="60"/>
      <c r="AC5495" s="97"/>
      <c r="AD5495" s="83"/>
    </row>
    <row r="5496" spans="27:30" ht="15" customHeight="1" x14ac:dyDescent="0.25">
      <c r="AA5496" s="82"/>
      <c r="AB5496" s="60"/>
      <c r="AC5496" s="97"/>
      <c r="AD5496" s="83"/>
    </row>
    <row r="5497" spans="27:30" ht="15" customHeight="1" x14ac:dyDescent="0.25">
      <c r="AA5497" s="82"/>
      <c r="AB5497" s="60"/>
      <c r="AC5497" s="97"/>
      <c r="AD5497" s="83"/>
    </row>
    <row r="5498" spans="27:30" ht="15" customHeight="1" x14ac:dyDescent="0.25">
      <c r="AA5498" s="82"/>
      <c r="AB5498" s="60"/>
      <c r="AC5498" s="97"/>
      <c r="AD5498" s="83"/>
    </row>
    <row r="5499" spans="27:30" ht="15" customHeight="1" x14ac:dyDescent="0.25">
      <c r="AA5499" s="82"/>
      <c r="AB5499" s="60"/>
      <c r="AC5499" s="97"/>
      <c r="AD5499" s="83"/>
    </row>
    <row r="5500" spans="27:30" ht="15" customHeight="1" x14ac:dyDescent="0.25">
      <c r="AA5500" s="82"/>
      <c r="AB5500" s="60"/>
      <c r="AC5500" s="97"/>
      <c r="AD5500" s="83"/>
    </row>
    <row r="5501" spans="27:30" ht="15" customHeight="1" x14ac:dyDescent="0.25">
      <c r="AA5501" s="82"/>
      <c r="AB5501" s="60"/>
      <c r="AC5501" s="97"/>
      <c r="AD5501" s="83"/>
    </row>
    <row r="5502" spans="27:30" ht="15" customHeight="1" x14ac:dyDescent="0.25">
      <c r="AA5502" s="82"/>
      <c r="AB5502" s="60"/>
      <c r="AC5502" s="97"/>
      <c r="AD5502" s="83"/>
    </row>
    <row r="5503" spans="27:30" ht="15" customHeight="1" x14ac:dyDescent="0.25">
      <c r="AA5503" s="82"/>
      <c r="AB5503" s="60"/>
      <c r="AC5503" s="97"/>
      <c r="AD5503" s="83"/>
    </row>
    <row r="5504" spans="27:30" ht="15" customHeight="1" x14ac:dyDescent="0.25">
      <c r="AA5504" s="82"/>
      <c r="AB5504" s="60"/>
      <c r="AC5504" s="97"/>
      <c r="AD5504" s="83"/>
    </row>
    <row r="5505" spans="27:30" ht="15" customHeight="1" x14ac:dyDescent="0.25">
      <c r="AA5505" s="82"/>
      <c r="AB5505" s="60"/>
      <c r="AC5505" s="97"/>
      <c r="AD5505" s="83"/>
    </row>
    <row r="5506" spans="27:30" ht="15" customHeight="1" x14ac:dyDescent="0.25">
      <c r="AA5506" s="82"/>
      <c r="AB5506" s="60"/>
      <c r="AC5506" s="97"/>
      <c r="AD5506" s="83"/>
    </row>
    <row r="5507" spans="27:30" ht="15" customHeight="1" x14ac:dyDescent="0.25">
      <c r="AA5507" s="82"/>
      <c r="AB5507" s="60"/>
      <c r="AC5507" s="97"/>
      <c r="AD5507" s="83"/>
    </row>
    <row r="5508" spans="27:30" ht="15" customHeight="1" x14ac:dyDescent="0.25">
      <c r="AA5508" s="82"/>
      <c r="AB5508" s="60"/>
      <c r="AC5508" s="97"/>
      <c r="AD5508" s="83"/>
    </row>
    <row r="5509" spans="27:30" ht="15" customHeight="1" x14ac:dyDescent="0.25">
      <c r="AA5509" s="82"/>
      <c r="AB5509" s="60"/>
      <c r="AC5509" s="97"/>
      <c r="AD5509" s="83"/>
    </row>
    <row r="5510" spans="27:30" ht="15" customHeight="1" x14ac:dyDescent="0.25">
      <c r="AA5510" s="82"/>
      <c r="AB5510" s="60"/>
      <c r="AC5510" s="97"/>
      <c r="AD5510" s="83"/>
    </row>
    <row r="5511" spans="27:30" ht="15" customHeight="1" x14ac:dyDescent="0.25">
      <c r="AA5511" s="82"/>
      <c r="AB5511" s="60"/>
      <c r="AC5511" s="97"/>
      <c r="AD5511" s="83"/>
    </row>
    <row r="5512" spans="27:30" ht="15" customHeight="1" x14ac:dyDescent="0.25">
      <c r="AA5512" s="82"/>
      <c r="AB5512" s="60"/>
      <c r="AC5512" s="97"/>
      <c r="AD5512" s="83"/>
    </row>
    <row r="5513" spans="27:30" ht="15" customHeight="1" x14ac:dyDescent="0.25">
      <c r="AA5513" s="82"/>
      <c r="AB5513" s="60"/>
      <c r="AC5513" s="97"/>
      <c r="AD5513" s="83"/>
    </row>
    <row r="5514" spans="27:30" ht="15" customHeight="1" x14ac:dyDescent="0.25">
      <c r="AA5514" s="82"/>
      <c r="AB5514" s="60"/>
      <c r="AC5514" s="97"/>
      <c r="AD5514" s="83"/>
    </row>
    <row r="5515" spans="27:30" ht="15" customHeight="1" x14ac:dyDescent="0.25">
      <c r="AA5515" s="82"/>
      <c r="AB5515" s="60"/>
      <c r="AC5515" s="97"/>
      <c r="AD5515" s="83"/>
    </row>
    <row r="5516" spans="27:30" ht="15" customHeight="1" x14ac:dyDescent="0.25">
      <c r="AA5516" s="82"/>
      <c r="AB5516" s="60"/>
      <c r="AC5516" s="97"/>
      <c r="AD5516" s="83"/>
    </row>
    <row r="5517" spans="27:30" ht="15" customHeight="1" x14ac:dyDescent="0.25">
      <c r="AA5517" s="82"/>
      <c r="AB5517" s="60"/>
      <c r="AC5517" s="97"/>
      <c r="AD5517" s="83"/>
    </row>
    <row r="5518" spans="27:30" ht="15" customHeight="1" x14ac:dyDescent="0.25">
      <c r="AA5518" s="82"/>
      <c r="AB5518" s="60"/>
      <c r="AC5518" s="97"/>
      <c r="AD5518" s="83"/>
    </row>
    <row r="5519" spans="27:30" ht="15" customHeight="1" x14ac:dyDescent="0.25">
      <c r="AA5519" s="82"/>
      <c r="AB5519" s="60"/>
      <c r="AC5519" s="97"/>
      <c r="AD5519" s="83"/>
    </row>
    <row r="5520" spans="27:30" ht="15" customHeight="1" x14ac:dyDescent="0.25">
      <c r="AA5520" s="82"/>
      <c r="AB5520" s="60"/>
      <c r="AC5520" s="97"/>
      <c r="AD5520" s="83"/>
    </row>
    <row r="5521" spans="27:30" ht="15" customHeight="1" x14ac:dyDescent="0.25">
      <c r="AA5521" s="82"/>
      <c r="AB5521" s="60"/>
      <c r="AC5521" s="97"/>
      <c r="AD5521" s="83"/>
    </row>
    <row r="5522" spans="27:30" ht="15" customHeight="1" x14ac:dyDescent="0.25">
      <c r="AA5522" s="82"/>
      <c r="AB5522" s="60"/>
      <c r="AC5522" s="97"/>
      <c r="AD5522" s="83"/>
    </row>
    <row r="5523" spans="27:30" ht="15" customHeight="1" x14ac:dyDescent="0.25">
      <c r="AA5523" s="82"/>
      <c r="AB5523" s="60"/>
      <c r="AC5523" s="97"/>
      <c r="AD5523" s="83"/>
    </row>
    <row r="5524" spans="27:30" ht="15" customHeight="1" x14ac:dyDescent="0.25">
      <c r="AA5524" s="82"/>
      <c r="AB5524" s="60"/>
      <c r="AC5524" s="97"/>
      <c r="AD5524" s="83"/>
    </row>
    <row r="5525" spans="27:30" ht="15" customHeight="1" x14ac:dyDescent="0.25">
      <c r="AA5525" s="82"/>
      <c r="AB5525" s="60"/>
      <c r="AC5525" s="97"/>
      <c r="AD5525" s="83"/>
    </row>
    <row r="5526" spans="27:30" ht="15" customHeight="1" x14ac:dyDescent="0.25">
      <c r="AA5526" s="82"/>
      <c r="AB5526" s="60"/>
      <c r="AC5526" s="97"/>
      <c r="AD5526" s="83"/>
    </row>
    <row r="5527" spans="27:30" ht="15" customHeight="1" x14ac:dyDescent="0.25">
      <c r="AA5527" s="82"/>
      <c r="AB5527" s="60"/>
      <c r="AC5527" s="97"/>
      <c r="AD5527" s="83"/>
    </row>
    <row r="5528" spans="27:30" ht="15" customHeight="1" x14ac:dyDescent="0.25">
      <c r="AA5528" s="82"/>
      <c r="AB5528" s="60"/>
      <c r="AC5528" s="97"/>
      <c r="AD5528" s="83"/>
    </row>
    <row r="5529" spans="27:30" ht="15" customHeight="1" x14ac:dyDescent="0.25">
      <c r="AA5529" s="82"/>
      <c r="AB5529" s="60"/>
      <c r="AC5529" s="97"/>
      <c r="AD5529" s="83"/>
    </row>
    <row r="5530" spans="27:30" ht="15" customHeight="1" x14ac:dyDescent="0.25">
      <c r="AA5530" s="82"/>
      <c r="AB5530" s="60"/>
      <c r="AC5530" s="97"/>
      <c r="AD5530" s="83"/>
    </row>
    <row r="5531" spans="27:30" ht="15" customHeight="1" x14ac:dyDescent="0.25">
      <c r="AA5531" s="82"/>
      <c r="AB5531" s="60"/>
      <c r="AC5531" s="97"/>
      <c r="AD5531" s="83"/>
    </row>
    <row r="5532" spans="27:30" ht="15" customHeight="1" x14ac:dyDescent="0.25">
      <c r="AA5532" s="82"/>
      <c r="AB5532" s="60"/>
      <c r="AC5532" s="97"/>
      <c r="AD5532" s="83"/>
    </row>
    <row r="5533" spans="27:30" ht="15" customHeight="1" x14ac:dyDescent="0.25">
      <c r="AA5533" s="82"/>
      <c r="AB5533" s="60"/>
      <c r="AC5533" s="97"/>
      <c r="AD5533" s="83"/>
    </row>
    <row r="5534" spans="27:30" ht="15" customHeight="1" x14ac:dyDescent="0.25">
      <c r="AA5534" s="82"/>
      <c r="AB5534" s="60"/>
      <c r="AC5534" s="97"/>
      <c r="AD5534" s="83"/>
    </row>
    <row r="5535" spans="27:30" ht="15" customHeight="1" x14ac:dyDescent="0.25">
      <c r="AA5535" s="82"/>
      <c r="AB5535" s="60"/>
      <c r="AC5535" s="97"/>
      <c r="AD5535" s="83"/>
    </row>
    <row r="5536" spans="27:30" ht="15" customHeight="1" x14ac:dyDescent="0.25">
      <c r="AA5536" s="82"/>
      <c r="AB5536" s="60"/>
      <c r="AC5536" s="97"/>
      <c r="AD5536" s="83"/>
    </row>
    <row r="5537" spans="27:30" ht="15" customHeight="1" x14ac:dyDescent="0.25">
      <c r="AA5537" s="82"/>
      <c r="AB5537" s="60"/>
      <c r="AC5537" s="97"/>
      <c r="AD5537" s="83"/>
    </row>
    <row r="5538" spans="27:30" ht="15" customHeight="1" x14ac:dyDescent="0.25">
      <c r="AA5538" s="82"/>
      <c r="AB5538" s="60"/>
      <c r="AC5538" s="97"/>
      <c r="AD5538" s="83"/>
    </row>
    <row r="5539" spans="27:30" ht="15" customHeight="1" x14ac:dyDescent="0.25">
      <c r="AA5539" s="82"/>
      <c r="AB5539" s="60"/>
      <c r="AC5539" s="97"/>
      <c r="AD5539" s="83"/>
    </row>
    <row r="5540" spans="27:30" ht="15" customHeight="1" x14ac:dyDescent="0.25">
      <c r="AA5540" s="82"/>
      <c r="AB5540" s="60"/>
      <c r="AC5540" s="97"/>
      <c r="AD5540" s="83"/>
    </row>
    <row r="5541" spans="27:30" ht="15" customHeight="1" x14ac:dyDescent="0.25">
      <c r="AA5541" s="82"/>
      <c r="AB5541" s="60"/>
      <c r="AC5541" s="97"/>
      <c r="AD5541" s="83"/>
    </row>
    <row r="5542" spans="27:30" ht="15" customHeight="1" x14ac:dyDescent="0.25">
      <c r="AA5542" s="82"/>
      <c r="AB5542" s="60"/>
      <c r="AC5542" s="97"/>
      <c r="AD5542" s="83"/>
    </row>
    <row r="5543" spans="27:30" ht="15" customHeight="1" x14ac:dyDescent="0.25">
      <c r="AA5543" s="82"/>
      <c r="AB5543" s="60"/>
      <c r="AC5543" s="97"/>
      <c r="AD5543" s="83"/>
    </row>
    <row r="5544" spans="27:30" ht="15" customHeight="1" x14ac:dyDescent="0.25">
      <c r="AA5544" s="82"/>
      <c r="AB5544" s="60"/>
      <c r="AC5544" s="97"/>
      <c r="AD5544" s="83"/>
    </row>
    <row r="5545" spans="27:30" ht="15" customHeight="1" x14ac:dyDescent="0.25">
      <c r="AA5545" s="82"/>
      <c r="AB5545" s="60"/>
      <c r="AC5545" s="97"/>
      <c r="AD5545" s="83"/>
    </row>
    <row r="5546" spans="27:30" ht="15" customHeight="1" x14ac:dyDescent="0.25">
      <c r="AA5546" s="82"/>
      <c r="AB5546" s="60"/>
      <c r="AC5546" s="97"/>
      <c r="AD5546" s="83"/>
    </row>
    <row r="5547" spans="27:30" ht="15" customHeight="1" x14ac:dyDescent="0.25">
      <c r="AA5547" s="82"/>
      <c r="AB5547" s="60"/>
      <c r="AC5547" s="97"/>
      <c r="AD5547" s="83"/>
    </row>
    <row r="5548" spans="27:30" ht="15" customHeight="1" x14ac:dyDescent="0.25">
      <c r="AA5548" s="82"/>
      <c r="AB5548" s="60"/>
      <c r="AC5548" s="97"/>
      <c r="AD5548" s="83"/>
    </row>
    <row r="5549" spans="27:30" ht="15" customHeight="1" x14ac:dyDescent="0.25">
      <c r="AA5549" s="82"/>
      <c r="AB5549" s="60"/>
      <c r="AC5549" s="97"/>
      <c r="AD5549" s="83"/>
    </row>
    <row r="5550" spans="27:30" ht="15" customHeight="1" x14ac:dyDescent="0.25">
      <c r="AA5550" s="82"/>
      <c r="AB5550" s="60"/>
      <c r="AC5550" s="97"/>
      <c r="AD5550" s="83"/>
    </row>
    <row r="5551" spans="27:30" ht="15" customHeight="1" x14ac:dyDescent="0.25">
      <c r="AA5551" s="82"/>
      <c r="AB5551" s="60"/>
      <c r="AC5551" s="97"/>
      <c r="AD5551" s="83"/>
    </row>
    <row r="5552" spans="27:30" ht="15" customHeight="1" x14ac:dyDescent="0.25">
      <c r="AA5552" s="82"/>
      <c r="AB5552" s="60"/>
      <c r="AC5552" s="97"/>
      <c r="AD5552" s="83"/>
    </row>
    <row r="5553" spans="27:30" ht="15" customHeight="1" x14ac:dyDescent="0.25">
      <c r="AA5553" s="82"/>
      <c r="AB5553" s="60"/>
      <c r="AC5553" s="97"/>
      <c r="AD5553" s="83"/>
    </row>
    <row r="5554" spans="27:30" ht="15" customHeight="1" x14ac:dyDescent="0.25">
      <c r="AA5554" s="82"/>
      <c r="AB5554" s="60"/>
      <c r="AC5554" s="97"/>
      <c r="AD5554" s="83"/>
    </row>
    <row r="5555" spans="27:30" ht="15" customHeight="1" x14ac:dyDescent="0.25">
      <c r="AA5555" s="82"/>
      <c r="AB5555" s="60"/>
      <c r="AC5555" s="97"/>
      <c r="AD5555" s="83"/>
    </row>
    <row r="5556" spans="27:30" ht="15" customHeight="1" x14ac:dyDescent="0.25">
      <c r="AA5556" s="82"/>
      <c r="AB5556" s="60"/>
      <c r="AC5556" s="97"/>
      <c r="AD5556" s="83"/>
    </row>
    <row r="5557" spans="27:30" ht="15" customHeight="1" x14ac:dyDescent="0.25">
      <c r="AA5557" s="82"/>
      <c r="AB5557" s="60"/>
      <c r="AC5557" s="97"/>
      <c r="AD5557" s="83"/>
    </row>
    <row r="5558" spans="27:30" ht="15" customHeight="1" x14ac:dyDescent="0.25">
      <c r="AA5558" s="82"/>
      <c r="AB5558" s="60"/>
      <c r="AC5558" s="97"/>
      <c r="AD5558" s="83"/>
    </row>
    <row r="5559" spans="27:30" ht="15" customHeight="1" x14ac:dyDescent="0.25">
      <c r="AA5559" s="82"/>
      <c r="AB5559" s="60"/>
      <c r="AC5559" s="97"/>
      <c r="AD5559" s="83"/>
    </row>
    <row r="5560" spans="27:30" ht="15" customHeight="1" x14ac:dyDescent="0.25">
      <c r="AA5560" s="82"/>
      <c r="AB5560" s="60"/>
      <c r="AC5560" s="97"/>
      <c r="AD5560" s="83"/>
    </row>
    <row r="5561" spans="27:30" ht="15" customHeight="1" x14ac:dyDescent="0.25">
      <c r="AA5561" s="82"/>
      <c r="AB5561" s="60"/>
      <c r="AC5561" s="97"/>
      <c r="AD5561" s="83"/>
    </row>
    <row r="5562" spans="27:30" ht="15" customHeight="1" x14ac:dyDescent="0.25">
      <c r="AA5562" s="82"/>
      <c r="AB5562" s="60"/>
      <c r="AC5562" s="97"/>
      <c r="AD5562" s="83"/>
    </row>
    <row r="5563" spans="27:30" ht="15" customHeight="1" x14ac:dyDescent="0.25">
      <c r="AA5563" s="82"/>
      <c r="AB5563" s="60"/>
      <c r="AC5563" s="97"/>
      <c r="AD5563" s="83"/>
    </row>
    <row r="5564" spans="27:30" ht="15" customHeight="1" x14ac:dyDescent="0.25">
      <c r="AA5564" s="82"/>
      <c r="AB5564" s="60"/>
      <c r="AC5564" s="97"/>
      <c r="AD5564" s="83"/>
    </row>
    <row r="5565" spans="27:30" ht="15" customHeight="1" x14ac:dyDescent="0.25">
      <c r="AA5565" s="82"/>
      <c r="AB5565" s="60"/>
      <c r="AC5565" s="97"/>
      <c r="AD5565" s="83"/>
    </row>
    <row r="5566" spans="27:30" ht="15" customHeight="1" x14ac:dyDescent="0.25">
      <c r="AA5566" s="82"/>
      <c r="AB5566" s="60"/>
      <c r="AC5566" s="97"/>
      <c r="AD5566" s="83"/>
    </row>
    <row r="5567" spans="27:30" ht="15" customHeight="1" x14ac:dyDescent="0.25">
      <c r="AA5567" s="82"/>
      <c r="AB5567" s="60"/>
      <c r="AC5567" s="97"/>
      <c r="AD5567" s="83"/>
    </row>
    <row r="5568" spans="27:30" ht="15" customHeight="1" x14ac:dyDescent="0.25">
      <c r="AA5568" s="82"/>
      <c r="AB5568" s="60"/>
      <c r="AC5568" s="97"/>
      <c r="AD5568" s="83"/>
    </row>
    <row r="5569" spans="27:30" ht="15" customHeight="1" x14ac:dyDescent="0.25">
      <c r="AA5569" s="82"/>
      <c r="AB5569" s="60"/>
      <c r="AC5569" s="97"/>
      <c r="AD5569" s="83"/>
    </row>
    <row r="5570" spans="27:30" ht="15" customHeight="1" x14ac:dyDescent="0.25">
      <c r="AA5570" s="82"/>
      <c r="AB5570" s="60"/>
      <c r="AC5570" s="97"/>
      <c r="AD5570" s="83"/>
    </row>
    <row r="5571" spans="27:30" ht="15" customHeight="1" x14ac:dyDescent="0.25">
      <c r="AA5571" s="82"/>
      <c r="AB5571" s="60"/>
      <c r="AC5571" s="97"/>
      <c r="AD5571" s="83"/>
    </row>
    <row r="5572" spans="27:30" ht="15" customHeight="1" x14ac:dyDescent="0.25">
      <c r="AA5572" s="82"/>
      <c r="AB5572" s="60"/>
      <c r="AC5572" s="97"/>
      <c r="AD5572" s="83"/>
    </row>
    <row r="5573" spans="27:30" ht="15" customHeight="1" x14ac:dyDescent="0.25">
      <c r="AA5573" s="82"/>
      <c r="AB5573" s="60"/>
      <c r="AC5573" s="97"/>
      <c r="AD5573" s="83"/>
    </row>
    <row r="5574" spans="27:30" ht="15" customHeight="1" x14ac:dyDescent="0.25">
      <c r="AA5574" s="82"/>
      <c r="AB5574" s="60"/>
      <c r="AC5574" s="97"/>
      <c r="AD5574" s="83"/>
    </row>
    <row r="5575" spans="27:30" ht="15" customHeight="1" x14ac:dyDescent="0.25">
      <c r="AA5575" s="82"/>
      <c r="AB5575" s="60"/>
      <c r="AC5575" s="97"/>
      <c r="AD5575" s="83"/>
    </row>
    <row r="5576" spans="27:30" ht="15" customHeight="1" x14ac:dyDescent="0.25">
      <c r="AA5576" s="82"/>
      <c r="AB5576" s="60"/>
      <c r="AC5576" s="97"/>
      <c r="AD5576" s="83"/>
    </row>
    <row r="5577" spans="27:30" ht="15" customHeight="1" x14ac:dyDescent="0.25">
      <c r="AA5577" s="82"/>
      <c r="AB5577" s="60"/>
      <c r="AC5577" s="97"/>
      <c r="AD5577" s="83"/>
    </row>
    <row r="5578" spans="27:30" ht="15" customHeight="1" x14ac:dyDescent="0.25">
      <c r="AA5578" s="82"/>
      <c r="AB5578" s="60"/>
      <c r="AC5578" s="97"/>
      <c r="AD5578" s="83"/>
    </row>
    <row r="5579" spans="27:30" ht="15" customHeight="1" x14ac:dyDescent="0.25">
      <c r="AA5579" s="82"/>
      <c r="AB5579" s="60"/>
      <c r="AC5579" s="97"/>
      <c r="AD5579" s="83"/>
    </row>
    <row r="5580" spans="27:30" ht="15" customHeight="1" x14ac:dyDescent="0.25">
      <c r="AA5580" s="82"/>
      <c r="AB5580" s="60"/>
      <c r="AC5580" s="97"/>
      <c r="AD5580" s="83"/>
    </row>
    <row r="5581" spans="27:30" ht="15" customHeight="1" x14ac:dyDescent="0.25">
      <c r="AA5581" s="82"/>
      <c r="AB5581" s="60"/>
      <c r="AC5581" s="97"/>
      <c r="AD5581" s="83"/>
    </row>
    <row r="5582" spans="27:30" ht="15" customHeight="1" x14ac:dyDescent="0.25">
      <c r="AA5582" s="82"/>
      <c r="AB5582" s="60"/>
      <c r="AC5582" s="97"/>
      <c r="AD5582" s="83"/>
    </row>
    <row r="5583" spans="27:30" ht="15" customHeight="1" x14ac:dyDescent="0.25">
      <c r="AA5583" s="82"/>
      <c r="AB5583" s="60"/>
      <c r="AC5583" s="97"/>
      <c r="AD5583" s="83"/>
    </row>
    <row r="5584" spans="27:30" ht="15" customHeight="1" x14ac:dyDescent="0.25">
      <c r="AA5584" s="82"/>
      <c r="AB5584" s="60"/>
      <c r="AC5584" s="97"/>
      <c r="AD5584" s="83"/>
    </row>
    <row r="5585" spans="27:30" ht="15" customHeight="1" x14ac:dyDescent="0.25">
      <c r="AA5585" s="82"/>
      <c r="AB5585" s="60"/>
      <c r="AC5585" s="97"/>
      <c r="AD5585" s="83"/>
    </row>
    <row r="5586" spans="27:30" ht="15" customHeight="1" x14ac:dyDescent="0.25">
      <c r="AA5586" s="82"/>
      <c r="AB5586" s="60"/>
      <c r="AC5586" s="97"/>
      <c r="AD5586" s="83"/>
    </row>
    <row r="5587" spans="27:30" ht="15" customHeight="1" x14ac:dyDescent="0.25">
      <c r="AA5587" s="82"/>
      <c r="AB5587" s="60"/>
      <c r="AC5587" s="97"/>
      <c r="AD5587" s="83"/>
    </row>
    <row r="5588" spans="27:30" ht="15" customHeight="1" x14ac:dyDescent="0.25">
      <c r="AA5588" s="82"/>
      <c r="AB5588" s="60"/>
      <c r="AC5588" s="97"/>
      <c r="AD5588" s="83"/>
    </row>
    <row r="5589" spans="27:30" ht="15" customHeight="1" x14ac:dyDescent="0.25">
      <c r="AA5589" s="82"/>
      <c r="AB5589" s="60"/>
      <c r="AC5589" s="97"/>
      <c r="AD5589" s="83"/>
    </row>
    <row r="5590" spans="27:30" ht="15" customHeight="1" x14ac:dyDescent="0.25">
      <c r="AA5590" s="82"/>
      <c r="AB5590" s="60"/>
      <c r="AC5590" s="97"/>
      <c r="AD5590" s="83"/>
    </row>
    <row r="5591" spans="27:30" ht="15" customHeight="1" x14ac:dyDescent="0.25">
      <c r="AA5591" s="82"/>
      <c r="AB5591" s="60"/>
      <c r="AC5591" s="97"/>
      <c r="AD5591" s="83"/>
    </row>
    <row r="5592" spans="27:30" ht="15" customHeight="1" x14ac:dyDescent="0.25">
      <c r="AA5592" s="82"/>
      <c r="AB5592" s="60"/>
      <c r="AC5592" s="97"/>
      <c r="AD5592" s="83"/>
    </row>
    <row r="5593" spans="27:30" ht="15" customHeight="1" x14ac:dyDescent="0.25">
      <c r="AA5593" s="82"/>
      <c r="AB5593" s="60"/>
      <c r="AC5593" s="97"/>
      <c r="AD5593" s="83"/>
    </row>
    <row r="5594" spans="27:30" ht="15" customHeight="1" x14ac:dyDescent="0.25">
      <c r="AA5594" s="82"/>
      <c r="AB5594" s="60"/>
      <c r="AC5594" s="97"/>
      <c r="AD5594" s="83"/>
    </row>
    <row r="5595" spans="27:30" ht="15" customHeight="1" x14ac:dyDescent="0.25">
      <c r="AA5595" s="82"/>
      <c r="AB5595" s="60"/>
      <c r="AC5595" s="97"/>
      <c r="AD5595" s="83"/>
    </row>
    <row r="5596" spans="27:30" ht="15" customHeight="1" x14ac:dyDescent="0.25">
      <c r="AA5596" s="82"/>
      <c r="AB5596" s="60"/>
      <c r="AC5596" s="97"/>
      <c r="AD5596" s="83"/>
    </row>
    <row r="5597" spans="27:30" ht="15" customHeight="1" x14ac:dyDescent="0.25">
      <c r="AA5597" s="82"/>
      <c r="AB5597" s="60"/>
      <c r="AC5597" s="97"/>
      <c r="AD5597" s="83"/>
    </row>
    <row r="5598" spans="27:30" ht="15" customHeight="1" x14ac:dyDescent="0.25">
      <c r="AA5598" s="82"/>
      <c r="AB5598" s="60"/>
      <c r="AC5598" s="97"/>
      <c r="AD5598" s="83"/>
    </row>
    <row r="5599" spans="27:30" ht="15" customHeight="1" x14ac:dyDescent="0.25">
      <c r="AA5599" s="82"/>
      <c r="AB5599" s="60"/>
      <c r="AC5599" s="97"/>
      <c r="AD5599" s="83"/>
    </row>
    <row r="5600" spans="27:30" ht="15" customHeight="1" x14ac:dyDescent="0.25">
      <c r="AA5600" s="82"/>
      <c r="AB5600" s="60"/>
      <c r="AC5600" s="97"/>
      <c r="AD5600" s="83"/>
    </row>
    <row r="5601" spans="27:30" ht="15" customHeight="1" x14ac:dyDescent="0.25">
      <c r="AA5601" s="82"/>
      <c r="AB5601" s="60"/>
      <c r="AC5601" s="97"/>
      <c r="AD5601" s="83"/>
    </row>
    <row r="5602" spans="27:30" ht="15" customHeight="1" x14ac:dyDescent="0.25">
      <c r="AA5602" s="82"/>
      <c r="AB5602" s="60"/>
      <c r="AC5602" s="97"/>
      <c r="AD5602" s="83"/>
    </row>
    <row r="5603" spans="27:30" ht="15" customHeight="1" x14ac:dyDescent="0.25">
      <c r="AA5603" s="82"/>
      <c r="AB5603" s="60"/>
      <c r="AC5603" s="97"/>
      <c r="AD5603" s="83"/>
    </row>
    <row r="5604" spans="27:30" ht="15" customHeight="1" x14ac:dyDescent="0.25">
      <c r="AA5604" s="82"/>
      <c r="AB5604" s="60"/>
      <c r="AC5604" s="97"/>
      <c r="AD5604" s="83"/>
    </row>
    <row r="5605" spans="27:30" ht="15" customHeight="1" x14ac:dyDescent="0.25">
      <c r="AA5605" s="82"/>
      <c r="AB5605" s="60"/>
      <c r="AC5605" s="97"/>
      <c r="AD5605" s="83"/>
    </row>
    <row r="5606" spans="27:30" ht="15" customHeight="1" x14ac:dyDescent="0.25">
      <c r="AA5606" s="82"/>
      <c r="AB5606" s="60"/>
      <c r="AC5606" s="97"/>
      <c r="AD5606" s="83"/>
    </row>
    <row r="5607" spans="27:30" ht="15" customHeight="1" x14ac:dyDescent="0.25">
      <c r="AA5607" s="82"/>
      <c r="AB5607" s="60"/>
      <c r="AC5607" s="97"/>
      <c r="AD5607" s="83"/>
    </row>
    <row r="5608" spans="27:30" ht="15" customHeight="1" x14ac:dyDescent="0.25">
      <c r="AA5608" s="82"/>
      <c r="AB5608" s="60"/>
      <c r="AC5608" s="97"/>
      <c r="AD5608" s="83"/>
    </row>
    <row r="5609" spans="27:30" ht="15" customHeight="1" x14ac:dyDescent="0.25">
      <c r="AA5609" s="82"/>
      <c r="AB5609" s="60"/>
      <c r="AC5609" s="97"/>
      <c r="AD5609" s="83"/>
    </row>
    <row r="5610" spans="27:30" ht="15" customHeight="1" x14ac:dyDescent="0.25">
      <c r="AA5610" s="82"/>
      <c r="AB5610" s="60"/>
      <c r="AC5610" s="97"/>
      <c r="AD5610" s="83"/>
    </row>
    <row r="5611" spans="27:30" ht="15" customHeight="1" x14ac:dyDescent="0.25">
      <c r="AA5611" s="82"/>
      <c r="AB5611" s="60"/>
      <c r="AC5611" s="97"/>
      <c r="AD5611" s="83"/>
    </row>
    <row r="5612" spans="27:30" ht="15" customHeight="1" x14ac:dyDescent="0.25">
      <c r="AA5612" s="82"/>
      <c r="AB5612" s="60"/>
      <c r="AC5612" s="97"/>
      <c r="AD5612" s="83"/>
    </row>
    <row r="5613" spans="27:30" ht="15" customHeight="1" x14ac:dyDescent="0.25">
      <c r="AA5613" s="82"/>
      <c r="AB5613" s="60"/>
      <c r="AC5613" s="97"/>
      <c r="AD5613" s="83"/>
    </row>
    <row r="5614" spans="27:30" ht="15" customHeight="1" x14ac:dyDescent="0.25">
      <c r="AA5614" s="82"/>
      <c r="AB5614" s="60"/>
      <c r="AC5614" s="97"/>
      <c r="AD5614" s="83"/>
    </row>
    <row r="5615" spans="27:30" ht="15" customHeight="1" x14ac:dyDescent="0.25">
      <c r="AA5615" s="82"/>
      <c r="AB5615" s="60"/>
      <c r="AC5615" s="97"/>
      <c r="AD5615" s="83"/>
    </row>
    <row r="5616" spans="27:30" ht="15" customHeight="1" x14ac:dyDescent="0.25">
      <c r="AA5616" s="82"/>
      <c r="AB5616" s="60"/>
      <c r="AC5616" s="97"/>
      <c r="AD5616" s="83"/>
    </row>
    <row r="5617" spans="27:30" ht="15" customHeight="1" x14ac:dyDescent="0.25">
      <c r="AA5617" s="82"/>
      <c r="AB5617" s="60"/>
      <c r="AC5617" s="97"/>
      <c r="AD5617" s="83"/>
    </row>
    <row r="5618" spans="27:30" ht="15" customHeight="1" x14ac:dyDescent="0.25">
      <c r="AA5618" s="82"/>
      <c r="AB5618" s="60"/>
      <c r="AC5618" s="97"/>
      <c r="AD5618" s="83"/>
    </row>
    <row r="5619" spans="27:30" ht="15" customHeight="1" x14ac:dyDescent="0.25">
      <c r="AA5619" s="82"/>
      <c r="AB5619" s="60"/>
      <c r="AC5619" s="97"/>
      <c r="AD5619" s="83"/>
    </row>
    <row r="5620" spans="27:30" ht="15" customHeight="1" x14ac:dyDescent="0.25">
      <c r="AA5620" s="82"/>
      <c r="AB5620" s="60"/>
      <c r="AC5620" s="97"/>
      <c r="AD5620" s="83"/>
    </row>
    <row r="5621" spans="27:30" ht="15" customHeight="1" x14ac:dyDescent="0.25">
      <c r="AA5621" s="82"/>
      <c r="AB5621" s="60"/>
      <c r="AC5621" s="97"/>
      <c r="AD5621" s="83"/>
    </row>
    <row r="5622" spans="27:30" ht="15" customHeight="1" x14ac:dyDescent="0.25">
      <c r="AA5622" s="82"/>
      <c r="AB5622" s="60"/>
      <c r="AC5622" s="97"/>
      <c r="AD5622" s="83"/>
    </row>
    <row r="5623" spans="27:30" ht="15" customHeight="1" x14ac:dyDescent="0.25">
      <c r="AA5623" s="82"/>
      <c r="AB5623" s="60"/>
      <c r="AC5623" s="97"/>
      <c r="AD5623" s="83"/>
    </row>
    <row r="5624" spans="27:30" ht="15" customHeight="1" x14ac:dyDescent="0.25">
      <c r="AA5624" s="82"/>
      <c r="AB5624" s="60"/>
      <c r="AC5624" s="97"/>
      <c r="AD5624" s="83"/>
    </row>
    <row r="5625" spans="27:30" ht="15" customHeight="1" x14ac:dyDescent="0.25">
      <c r="AA5625" s="82"/>
      <c r="AB5625" s="60"/>
      <c r="AC5625" s="97"/>
      <c r="AD5625" s="83"/>
    </row>
    <row r="5626" spans="27:30" ht="15" customHeight="1" x14ac:dyDescent="0.25">
      <c r="AA5626" s="82"/>
      <c r="AB5626" s="60"/>
      <c r="AC5626" s="97"/>
      <c r="AD5626" s="83"/>
    </row>
    <row r="5627" spans="27:30" ht="15" customHeight="1" x14ac:dyDescent="0.25">
      <c r="AA5627" s="82"/>
      <c r="AB5627" s="60"/>
      <c r="AC5627" s="97"/>
      <c r="AD5627" s="83"/>
    </row>
    <row r="5628" spans="27:30" ht="15" customHeight="1" x14ac:dyDescent="0.25">
      <c r="AA5628" s="82"/>
      <c r="AB5628" s="60"/>
      <c r="AC5628" s="97"/>
      <c r="AD5628" s="83"/>
    </row>
    <row r="5629" spans="27:30" ht="15" customHeight="1" x14ac:dyDescent="0.25">
      <c r="AA5629" s="82"/>
      <c r="AB5629" s="60"/>
      <c r="AC5629" s="97"/>
      <c r="AD5629" s="83"/>
    </row>
    <row r="5630" spans="27:30" ht="15" customHeight="1" x14ac:dyDescent="0.25">
      <c r="AA5630" s="82"/>
      <c r="AB5630" s="60"/>
      <c r="AC5630" s="97"/>
      <c r="AD5630" s="83"/>
    </row>
    <row r="5631" spans="27:30" ht="15" customHeight="1" x14ac:dyDescent="0.25">
      <c r="AA5631" s="82"/>
      <c r="AB5631" s="60"/>
      <c r="AC5631" s="97"/>
      <c r="AD5631" s="83"/>
    </row>
    <row r="5632" spans="27:30" ht="15" customHeight="1" x14ac:dyDescent="0.25">
      <c r="AA5632" s="82"/>
      <c r="AB5632" s="60"/>
      <c r="AC5632" s="97"/>
      <c r="AD5632" s="83"/>
    </row>
    <row r="5633" spans="27:30" ht="15" customHeight="1" x14ac:dyDescent="0.25">
      <c r="AA5633" s="82"/>
      <c r="AB5633" s="60"/>
      <c r="AC5633" s="97"/>
      <c r="AD5633" s="83"/>
    </row>
    <row r="5634" spans="27:30" ht="15" customHeight="1" x14ac:dyDescent="0.25">
      <c r="AA5634" s="82"/>
      <c r="AB5634" s="60"/>
      <c r="AC5634" s="97"/>
      <c r="AD5634" s="83"/>
    </row>
    <row r="5635" spans="27:30" ht="15" customHeight="1" x14ac:dyDescent="0.25">
      <c r="AA5635" s="82"/>
      <c r="AB5635" s="60"/>
      <c r="AC5635" s="97"/>
      <c r="AD5635" s="83"/>
    </row>
    <row r="5636" spans="27:30" ht="15" customHeight="1" x14ac:dyDescent="0.25">
      <c r="AA5636" s="82"/>
      <c r="AB5636" s="60"/>
      <c r="AC5636" s="97"/>
      <c r="AD5636" s="83"/>
    </row>
    <row r="5637" spans="27:30" ht="15" customHeight="1" x14ac:dyDescent="0.25">
      <c r="AA5637" s="82"/>
      <c r="AB5637" s="60"/>
      <c r="AC5637" s="97"/>
      <c r="AD5637" s="83"/>
    </row>
    <row r="5734" spans="25:30" ht="15" customHeight="1" x14ac:dyDescent="0.25">
      <c r="Y5734" s="82"/>
      <c r="Z5734" s="60"/>
      <c r="AA5734" s="97"/>
      <c r="AB5734" s="83"/>
      <c r="AC5734" s="83"/>
      <c r="AD5734" s="83"/>
    </row>
    <row r="5735" spans="25:30" ht="15" customHeight="1" x14ac:dyDescent="0.25">
      <c r="Y5735" s="82"/>
      <c r="Z5735" s="60"/>
      <c r="AA5735" s="97"/>
      <c r="AB5735" s="83"/>
      <c r="AC5735" s="83"/>
      <c r="AD5735" s="83"/>
    </row>
    <row r="5736" spans="25:30" ht="15" customHeight="1" x14ac:dyDescent="0.25">
      <c r="Y5736" s="82"/>
      <c r="Z5736" s="60"/>
      <c r="AA5736" s="97"/>
      <c r="AB5736" s="83"/>
      <c r="AC5736" s="83"/>
      <c r="AD5736" s="83"/>
    </row>
    <row r="5737" spans="25:30" ht="15" customHeight="1" x14ac:dyDescent="0.25">
      <c r="Y5737" s="82"/>
      <c r="Z5737" s="60"/>
      <c r="AA5737" s="97"/>
      <c r="AB5737" s="83"/>
      <c r="AC5737" s="83"/>
      <c r="AD5737" s="83"/>
    </row>
    <row r="5738" spans="25:30" ht="15" customHeight="1" x14ac:dyDescent="0.25">
      <c r="Y5738" s="82"/>
      <c r="Z5738" s="60"/>
      <c r="AA5738" s="97"/>
      <c r="AB5738" s="83"/>
      <c r="AC5738" s="83"/>
      <c r="AD5738" s="83"/>
    </row>
    <row r="5739" spans="25:30" ht="15" customHeight="1" x14ac:dyDescent="0.25">
      <c r="Y5739" s="82"/>
      <c r="Z5739" s="60"/>
      <c r="AA5739" s="97"/>
      <c r="AB5739" s="83"/>
      <c r="AC5739" s="83"/>
      <c r="AD5739" s="83"/>
    </row>
    <row r="5740" spans="25:30" ht="15" customHeight="1" x14ac:dyDescent="0.25">
      <c r="Y5740" s="82"/>
      <c r="Z5740" s="60"/>
      <c r="AA5740" s="97"/>
      <c r="AB5740" s="83"/>
      <c r="AC5740" s="83"/>
      <c r="AD5740" s="83"/>
    </row>
    <row r="5741" spans="25:30" ht="15" customHeight="1" x14ac:dyDescent="0.25">
      <c r="Y5741" s="82"/>
      <c r="Z5741" s="60"/>
      <c r="AA5741" s="97"/>
      <c r="AB5741" s="83"/>
      <c r="AC5741" s="83"/>
      <c r="AD5741" s="83"/>
    </row>
    <row r="5742" spans="25:30" ht="15" customHeight="1" x14ac:dyDescent="0.25">
      <c r="Y5742" s="82"/>
      <c r="Z5742" s="60"/>
      <c r="AA5742" s="97"/>
      <c r="AB5742" s="83"/>
      <c r="AC5742" s="83"/>
      <c r="AD5742" s="83"/>
    </row>
    <row r="5743" spans="25:30" ht="15" customHeight="1" x14ac:dyDescent="0.25">
      <c r="Y5743" s="82"/>
      <c r="Z5743" s="60"/>
      <c r="AA5743" s="97"/>
      <c r="AB5743" s="83"/>
      <c r="AC5743" s="83"/>
      <c r="AD5743" s="83"/>
    </row>
    <row r="5744" spans="25:30" ht="15" customHeight="1" x14ac:dyDescent="0.25">
      <c r="Y5744" s="82"/>
      <c r="Z5744" s="60"/>
      <c r="AA5744" s="97"/>
      <c r="AB5744" s="83"/>
      <c r="AC5744" s="83"/>
      <c r="AD5744" s="83"/>
    </row>
    <row r="5745" spans="25:30" ht="15" customHeight="1" x14ac:dyDescent="0.25">
      <c r="Y5745" s="82"/>
      <c r="Z5745" s="60"/>
      <c r="AA5745" s="97"/>
      <c r="AB5745" s="83"/>
      <c r="AC5745" s="83"/>
      <c r="AD5745" s="83"/>
    </row>
    <row r="5746" spans="25:30" ht="15" customHeight="1" x14ac:dyDescent="0.25">
      <c r="Y5746" s="82"/>
      <c r="Z5746" s="60"/>
      <c r="AA5746" s="97"/>
      <c r="AB5746" s="83"/>
      <c r="AC5746" s="83"/>
      <c r="AD5746" s="83"/>
    </row>
    <row r="5747" spans="25:30" ht="15" customHeight="1" x14ac:dyDescent="0.25">
      <c r="Y5747" s="82"/>
      <c r="Z5747" s="60"/>
      <c r="AA5747" s="97"/>
      <c r="AB5747" s="83"/>
      <c r="AC5747" s="83"/>
      <c r="AD5747" s="83"/>
    </row>
    <row r="5748" spans="25:30" ht="15" customHeight="1" x14ac:dyDescent="0.25">
      <c r="Y5748" s="82"/>
      <c r="Z5748" s="60"/>
      <c r="AA5748" s="97"/>
      <c r="AB5748" s="83"/>
      <c r="AC5748" s="83"/>
      <c r="AD5748" s="83"/>
    </row>
    <row r="5749" spans="25:30" ht="15" customHeight="1" x14ac:dyDescent="0.25">
      <c r="Y5749" s="82"/>
      <c r="Z5749" s="60"/>
      <c r="AA5749" s="97"/>
      <c r="AB5749" s="83"/>
      <c r="AC5749" s="83"/>
      <c r="AD5749" s="83"/>
    </row>
    <row r="5750" spans="25:30" ht="15" customHeight="1" x14ac:dyDescent="0.25">
      <c r="Y5750" s="82"/>
      <c r="Z5750" s="60"/>
      <c r="AA5750" s="97"/>
      <c r="AB5750" s="83"/>
      <c r="AC5750" s="83"/>
      <c r="AD5750" s="83"/>
    </row>
    <row r="5751" spans="25:30" ht="15" customHeight="1" x14ac:dyDescent="0.25">
      <c r="Y5751" s="82"/>
      <c r="Z5751" s="60"/>
      <c r="AA5751" s="97"/>
      <c r="AB5751" s="83"/>
      <c r="AC5751" s="83"/>
      <c r="AD5751" s="83"/>
    </row>
    <row r="5752" spans="25:30" ht="15" customHeight="1" x14ac:dyDescent="0.25">
      <c r="Y5752" s="82"/>
      <c r="Z5752" s="60"/>
      <c r="AA5752" s="97"/>
      <c r="AB5752" s="83"/>
      <c r="AC5752" s="83"/>
      <c r="AD5752" s="83"/>
    </row>
    <row r="5753" spans="25:30" ht="15" customHeight="1" x14ac:dyDescent="0.25">
      <c r="Y5753" s="82"/>
      <c r="Z5753" s="60"/>
      <c r="AA5753" s="97"/>
      <c r="AB5753" s="83"/>
      <c r="AC5753" s="83"/>
      <c r="AD5753" s="83"/>
    </row>
    <row r="5754" spans="25:30" ht="15" customHeight="1" x14ac:dyDescent="0.25">
      <c r="Y5754" s="82"/>
      <c r="Z5754" s="60"/>
      <c r="AA5754" s="97"/>
      <c r="AB5754" s="83"/>
      <c r="AC5754" s="83"/>
      <c r="AD5754" s="83"/>
    </row>
    <row r="5755" spans="25:30" ht="15" customHeight="1" x14ac:dyDescent="0.25">
      <c r="Y5755" s="82"/>
      <c r="Z5755" s="60"/>
      <c r="AA5755" s="97"/>
      <c r="AB5755" s="83"/>
      <c r="AC5755" s="83"/>
      <c r="AD5755" s="83"/>
    </row>
    <row r="5756" spans="25:30" ht="15" customHeight="1" x14ac:dyDescent="0.25">
      <c r="Y5756" s="82"/>
      <c r="Z5756" s="60"/>
      <c r="AA5756" s="97"/>
      <c r="AB5756" s="83"/>
      <c r="AC5756" s="83"/>
      <c r="AD5756" s="83"/>
    </row>
    <row r="5757" spans="25:30" ht="15" customHeight="1" x14ac:dyDescent="0.25">
      <c r="Y5757" s="82"/>
      <c r="Z5757" s="60"/>
      <c r="AA5757" s="97"/>
      <c r="AB5757" s="83"/>
      <c r="AC5757" s="83"/>
      <c r="AD5757" s="83"/>
    </row>
  </sheetData>
  <sheetProtection formatCells="0" formatColumns="0" formatRows="0" selectLockedCells="1"/>
  <mergeCells count="629">
    <mergeCell ref="A26:H26"/>
    <mergeCell ref="I26:K26"/>
    <mergeCell ref="L26:U26"/>
    <mergeCell ref="V26:W26"/>
    <mergeCell ref="X26:AA26"/>
    <mergeCell ref="A28:O28"/>
    <mergeCell ref="P28:U28"/>
    <mergeCell ref="V28:AA28"/>
    <mergeCell ref="A29:O29"/>
    <mergeCell ref="P29:U29"/>
    <mergeCell ref="V29:AA29"/>
    <mergeCell ref="A27:O27"/>
    <mergeCell ref="P27:U27"/>
    <mergeCell ref="AC148:AC152"/>
    <mergeCell ref="A149:C149"/>
    <mergeCell ref="D149:L149"/>
    <mergeCell ref="M149:Q149"/>
    <mergeCell ref="R149:U149"/>
    <mergeCell ref="V149:X149"/>
    <mergeCell ref="Y149:AA149"/>
    <mergeCell ref="A150:C150"/>
    <mergeCell ref="D150:L150"/>
    <mergeCell ref="M150:Q150"/>
    <mergeCell ref="R150:U150"/>
    <mergeCell ref="V150:X150"/>
    <mergeCell ref="Y150:AA150"/>
    <mergeCell ref="A151:C151"/>
    <mergeCell ref="D151:L151"/>
    <mergeCell ref="M151:Q151"/>
    <mergeCell ref="R151:U151"/>
    <mergeCell ref="V151:X151"/>
    <mergeCell ref="Y151:AA151"/>
    <mergeCell ref="A152:C152"/>
    <mergeCell ref="D152:L152"/>
    <mergeCell ref="M152:Q152"/>
    <mergeCell ref="R152:U152"/>
    <mergeCell ref="V152:X152"/>
    <mergeCell ref="A145:E145"/>
    <mergeCell ref="F145:M145"/>
    <mergeCell ref="N145:X145"/>
    <mergeCell ref="Y145:AA145"/>
    <mergeCell ref="A146:X146"/>
    <mergeCell ref="Y146:AA146"/>
    <mergeCell ref="A147:AA147"/>
    <mergeCell ref="A148:C148"/>
    <mergeCell ref="D148:L148"/>
    <mergeCell ref="M148:Q148"/>
    <mergeCell ref="R148:U148"/>
    <mergeCell ref="V148:X148"/>
    <mergeCell ref="Y148:AA148"/>
    <mergeCell ref="Y152:AA152"/>
    <mergeCell ref="V121:AA121"/>
    <mergeCell ref="Q119:U119"/>
    <mergeCell ref="A144:AA144"/>
    <mergeCell ref="Q121:U121"/>
    <mergeCell ref="J126:P126"/>
    <mergeCell ref="B126:I126"/>
    <mergeCell ref="A142:AA142"/>
    <mergeCell ref="A143:AA143"/>
    <mergeCell ref="V130:AA130"/>
    <mergeCell ref="B134:I134"/>
    <mergeCell ref="J134:P134"/>
    <mergeCell ref="A141:AA141"/>
    <mergeCell ref="T130:U130"/>
    <mergeCell ref="J132:P132"/>
    <mergeCell ref="V129:AA129"/>
    <mergeCell ref="B129:P129"/>
    <mergeCell ref="Q129:U129"/>
    <mergeCell ref="T126:U126"/>
    <mergeCell ref="Q126:S126"/>
    <mergeCell ref="V126:AA126"/>
    <mergeCell ref="Q127:U127"/>
    <mergeCell ref="T128:U128"/>
    <mergeCell ref="V128:AA128"/>
    <mergeCell ref="A115:E115"/>
    <mergeCell ref="F115:G115"/>
    <mergeCell ref="H115:I115"/>
    <mergeCell ref="J115:K115"/>
    <mergeCell ref="L115:N115"/>
    <mergeCell ref="O115:Q115"/>
    <mergeCell ref="R115:T115"/>
    <mergeCell ref="U115:W115"/>
    <mergeCell ref="X115:AA115"/>
    <mergeCell ref="A113:AA113"/>
    <mergeCell ref="A114:E114"/>
    <mergeCell ref="F114:G114"/>
    <mergeCell ref="H114:I114"/>
    <mergeCell ref="J114:K114"/>
    <mergeCell ref="L114:N114"/>
    <mergeCell ref="O114:Q114"/>
    <mergeCell ref="R114:T114"/>
    <mergeCell ref="U114:W114"/>
    <mergeCell ref="X114:AA114"/>
    <mergeCell ref="A112:E112"/>
    <mergeCell ref="F112:G112"/>
    <mergeCell ref="H112:I112"/>
    <mergeCell ref="J112:K112"/>
    <mergeCell ref="L112:N112"/>
    <mergeCell ref="O112:Q112"/>
    <mergeCell ref="R112:T112"/>
    <mergeCell ref="U112:W112"/>
    <mergeCell ref="X112:AA112"/>
    <mergeCell ref="U87:AA87"/>
    <mergeCell ref="A87:T87"/>
    <mergeCell ref="X91:AA91"/>
    <mergeCell ref="X92:AA92"/>
    <mergeCell ref="B91:W92"/>
    <mergeCell ref="X101:AA101"/>
    <mergeCell ref="B102:W102"/>
    <mergeCell ref="X102:AA102"/>
    <mergeCell ref="B97:W97"/>
    <mergeCell ref="X97:AA97"/>
    <mergeCell ref="B98:W98"/>
    <mergeCell ref="X98:AA98"/>
    <mergeCell ref="B99:W99"/>
    <mergeCell ref="X99:AA99"/>
    <mergeCell ref="B100:W100"/>
    <mergeCell ref="X100:AA100"/>
    <mergeCell ref="B96:W96"/>
    <mergeCell ref="X96:AA96"/>
    <mergeCell ref="B94:W94"/>
    <mergeCell ref="X94:AA94"/>
    <mergeCell ref="B95:W95"/>
    <mergeCell ref="X95:AA95"/>
    <mergeCell ref="R110:T110"/>
    <mergeCell ref="U110:W110"/>
    <mergeCell ref="X110:AA110"/>
    <mergeCell ref="A111:E111"/>
    <mergeCell ref="F111:G111"/>
    <mergeCell ref="H111:I111"/>
    <mergeCell ref="J111:K111"/>
    <mergeCell ref="L111:N111"/>
    <mergeCell ref="O111:Q111"/>
    <mergeCell ref="R111:T111"/>
    <mergeCell ref="U111:W111"/>
    <mergeCell ref="X111:AA111"/>
    <mergeCell ref="A86:F86"/>
    <mergeCell ref="J86:N86"/>
    <mergeCell ref="O86:T86"/>
    <mergeCell ref="J83:N83"/>
    <mergeCell ref="O82:T82"/>
    <mergeCell ref="O83:T83"/>
    <mergeCell ref="J84:N84"/>
    <mergeCell ref="O84:T84"/>
    <mergeCell ref="G82:I82"/>
    <mergeCell ref="G83:I83"/>
    <mergeCell ref="G84:I84"/>
    <mergeCell ref="G85:I85"/>
    <mergeCell ref="A85:F85"/>
    <mergeCell ref="A82:F82"/>
    <mergeCell ref="A83:F83"/>
    <mergeCell ref="A84:F84"/>
    <mergeCell ref="J82:N82"/>
    <mergeCell ref="O61:T61"/>
    <mergeCell ref="U61:AA61"/>
    <mergeCell ref="H62:K62"/>
    <mergeCell ref="L62:N62"/>
    <mergeCell ref="O62:T62"/>
    <mergeCell ref="U62:AA62"/>
    <mergeCell ref="B61:G61"/>
    <mergeCell ref="B62:G62"/>
    <mergeCell ref="J85:N85"/>
    <mergeCell ref="O85:T85"/>
    <mergeCell ref="U82:AA86"/>
    <mergeCell ref="Z59:AA59"/>
    <mergeCell ref="A59:Y59"/>
    <mergeCell ref="B57:C57"/>
    <mergeCell ref="D57:E57"/>
    <mergeCell ref="F57:M57"/>
    <mergeCell ref="Z57:AA57"/>
    <mergeCell ref="B58:C58"/>
    <mergeCell ref="D58:E58"/>
    <mergeCell ref="F58:M58"/>
    <mergeCell ref="Z58:AA58"/>
    <mergeCell ref="N57:Q57"/>
    <mergeCell ref="R57:W57"/>
    <mergeCell ref="X57:Y57"/>
    <mergeCell ref="N58:Q58"/>
    <mergeCell ref="R58:W58"/>
    <mergeCell ref="X58:Y58"/>
    <mergeCell ref="U65:AA65"/>
    <mergeCell ref="H66:K66"/>
    <mergeCell ref="L66:N66"/>
    <mergeCell ref="O66:T66"/>
    <mergeCell ref="A60:AA60"/>
    <mergeCell ref="H61:K61"/>
    <mergeCell ref="L61:N61"/>
    <mergeCell ref="A52:AA52"/>
    <mergeCell ref="B53:C53"/>
    <mergeCell ref="D53:E53"/>
    <mergeCell ref="F53:M53"/>
    <mergeCell ref="Z53:AA53"/>
    <mergeCell ref="B54:C54"/>
    <mergeCell ref="D54:E54"/>
    <mergeCell ref="F54:M54"/>
    <mergeCell ref="Z54:AA54"/>
    <mergeCell ref="N53:Q53"/>
    <mergeCell ref="R53:W53"/>
    <mergeCell ref="X53:Y53"/>
    <mergeCell ref="N54:Q54"/>
    <mergeCell ref="R54:W54"/>
    <mergeCell ref="X54:Y54"/>
    <mergeCell ref="B55:C55"/>
    <mergeCell ref="D55:E55"/>
    <mergeCell ref="F55:M55"/>
    <mergeCell ref="Z55:AA55"/>
    <mergeCell ref="B56:C56"/>
    <mergeCell ref="D56:E56"/>
    <mergeCell ref="F56:M56"/>
    <mergeCell ref="Z56:AA56"/>
    <mergeCell ref="N55:Q55"/>
    <mergeCell ref="R55:W55"/>
    <mergeCell ref="X55:Y55"/>
    <mergeCell ref="N56:Q56"/>
    <mergeCell ref="R56:W56"/>
    <mergeCell ref="X56:Y56"/>
    <mergeCell ref="L42:AA42"/>
    <mergeCell ref="Z40:AA40"/>
    <mergeCell ref="B41:C41"/>
    <mergeCell ref="D41:G41"/>
    <mergeCell ref="H41:I41"/>
    <mergeCell ref="J41:K41"/>
    <mergeCell ref="L41:M41"/>
    <mergeCell ref="N41:O41"/>
    <mergeCell ref="P41:Q41"/>
    <mergeCell ref="V41:W41"/>
    <mergeCell ref="X41:Y41"/>
    <mergeCell ref="Z41:AA41"/>
    <mergeCell ref="B40:C40"/>
    <mergeCell ref="D40:G40"/>
    <mergeCell ref="H40:I40"/>
    <mergeCell ref="J40:K40"/>
    <mergeCell ref="L40:M40"/>
    <mergeCell ref="N40:O40"/>
    <mergeCell ref="P40:Q40"/>
    <mergeCell ref="V40:W40"/>
    <mergeCell ref="X40:Y40"/>
    <mergeCell ref="A42:I42"/>
    <mergeCell ref="AC31:AC32"/>
    <mergeCell ref="A35:A36"/>
    <mergeCell ref="B35:C35"/>
    <mergeCell ref="D35:G36"/>
    <mergeCell ref="H35:K35"/>
    <mergeCell ref="L35:M36"/>
    <mergeCell ref="N35:Q35"/>
    <mergeCell ref="R35:U35"/>
    <mergeCell ref="V35:Y35"/>
    <mergeCell ref="Z35:AA36"/>
    <mergeCell ref="B36:C36"/>
    <mergeCell ref="H36:I36"/>
    <mergeCell ref="J36:K36"/>
    <mergeCell ref="N36:O36"/>
    <mergeCell ref="P36:Q36"/>
    <mergeCell ref="V36:W36"/>
    <mergeCell ref="X36:Y36"/>
    <mergeCell ref="AC86:AC87"/>
    <mergeCell ref="Q117:U117"/>
    <mergeCell ref="Q118:U118"/>
    <mergeCell ref="A116:AA116"/>
    <mergeCell ref="V117:AA117"/>
    <mergeCell ref="V118:AA118"/>
    <mergeCell ref="V119:AA119"/>
    <mergeCell ref="Q120:U120"/>
    <mergeCell ref="G86:I86"/>
    <mergeCell ref="A88:H88"/>
    <mergeCell ref="I88:AA88"/>
    <mergeCell ref="A89:AA89"/>
    <mergeCell ref="A90:AA90"/>
    <mergeCell ref="A91:A92"/>
    <mergeCell ref="B93:W93"/>
    <mergeCell ref="X93:AA93"/>
    <mergeCell ref="A110:E110"/>
    <mergeCell ref="F110:G110"/>
    <mergeCell ref="H110:I110"/>
    <mergeCell ref="J110:K110"/>
    <mergeCell ref="L110:N110"/>
    <mergeCell ref="O110:Q110"/>
    <mergeCell ref="B101:W101"/>
    <mergeCell ref="A106:AA106"/>
    <mergeCell ref="A158:S158"/>
    <mergeCell ref="A153:AA153"/>
    <mergeCell ref="A154:S155"/>
    <mergeCell ref="T154:W154"/>
    <mergeCell ref="X154:AA154"/>
    <mergeCell ref="T155:U155"/>
    <mergeCell ref="V155:W155"/>
    <mergeCell ref="X155:Y155"/>
    <mergeCell ref="Z155:AA155"/>
    <mergeCell ref="X156:Y156"/>
    <mergeCell ref="Z156:AA156"/>
    <mergeCell ref="A157:S157"/>
    <mergeCell ref="T157:U157"/>
    <mergeCell ref="X158:Y158"/>
    <mergeCell ref="Z158:AA158"/>
    <mergeCell ref="T158:U158"/>
    <mergeCell ref="V158:W158"/>
    <mergeCell ref="V157:W157"/>
    <mergeCell ref="X157:Y157"/>
    <mergeCell ref="Z157:AA157"/>
    <mergeCell ref="A156:S156"/>
    <mergeCell ref="T156:U156"/>
    <mergeCell ref="V156:W156"/>
    <mergeCell ref="A140:U140"/>
    <mergeCell ref="B135:P135"/>
    <mergeCell ref="Q135:U135"/>
    <mergeCell ref="V135:AA135"/>
    <mergeCell ref="B136:I136"/>
    <mergeCell ref="J136:P136"/>
    <mergeCell ref="Q136:S136"/>
    <mergeCell ref="T136:U136"/>
    <mergeCell ref="V136:AA136"/>
    <mergeCell ref="Q137:U137"/>
    <mergeCell ref="V140:AA140"/>
    <mergeCell ref="J138:P138"/>
    <mergeCell ref="V139:AA139"/>
    <mergeCell ref="A139:U139"/>
    <mergeCell ref="B138:I138"/>
    <mergeCell ref="Q138:S138"/>
    <mergeCell ref="V138:AA138"/>
    <mergeCell ref="V132:AA132"/>
    <mergeCell ref="B132:I132"/>
    <mergeCell ref="Q130:S130"/>
    <mergeCell ref="T138:U138"/>
    <mergeCell ref="V137:AA137"/>
    <mergeCell ref="B130:I130"/>
    <mergeCell ref="B137:P137"/>
    <mergeCell ref="T132:U132"/>
    <mergeCell ref="B131:P131"/>
    <mergeCell ref="Q131:U131"/>
    <mergeCell ref="V131:AA131"/>
    <mergeCell ref="B133:P133"/>
    <mergeCell ref="Q133:U133"/>
    <mergeCell ref="V133:AA133"/>
    <mergeCell ref="Q132:S132"/>
    <mergeCell ref="J130:P130"/>
    <mergeCell ref="Q134:S134"/>
    <mergeCell ref="T134:U134"/>
    <mergeCell ref="V134:AA134"/>
    <mergeCell ref="A25:H25"/>
    <mergeCell ref="I25:AA25"/>
    <mergeCell ref="O19:AA19"/>
    <mergeCell ref="A20:N20"/>
    <mergeCell ref="O20:AA20"/>
    <mergeCell ref="A11:AA11"/>
    <mergeCell ref="B125:P125"/>
    <mergeCell ref="A23:H23"/>
    <mergeCell ref="I23:AA23"/>
    <mergeCell ref="V120:AA120"/>
    <mergeCell ref="A24:AA24"/>
    <mergeCell ref="D48:M48"/>
    <mergeCell ref="R48:T48"/>
    <mergeCell ref="U48:W48"/>
    <mergeCell ref="X38:Y38"/>
    <mergeCell ref="Z38:AA38"/>
    <mergeCell ref="B39:C39"/>
    <mergeCell ref="D39:G39"/>
    <mergeCell ref="H39:I39"/>
    <mergeCell ref="J39:K39"/>
    <mergeCell ref="L39:M39"/>
    <mergeCell ref="N39:O39"/>
    <mergeCell ref="P39:Q39"/>
    <mergeCell ref="V39:W39"/>
    <mergeCell ref="A4:AA4"/>
    <mergeCell ref="A5:AA5"/>
    <mergeCell ref="A9:AA9"/>
    <mergeCell ref="A12:AA12"/>
    <mergeCell ref="A21:AA21"/>
    <mergeCell ref="A13:AA13"/>
    <mergeCell ref="A6:AA6"/>
    <mergeCell ref="A7:AA7"/>
    <mergeCell ref="A8:AA8"/>
    <mergeCell ref="A14:H14"/>
    <mergeCell ref="I14:AA14"/>
    <mergeCell ref="A15:H15"/>
    <mergeCell ref="I15:AA15"/>
    <mergeCell ref="A16:H16"/>
    <mergeCell ref="I16:AA16"/>
    <mergeCell ref="A17:H17"/>
    <mergeCell ref="I17:AA17"/>
    <mergeCell ref="A18:H18"/>
    <mergeCell ref="I18:AA18"/>
    <mergeCell ref="A10:AA10"/>
    <mergeCell ref="Z50:AA50"/>
    <mergeCell ref="R46:T46"/>
    <mergeCell ref="U44:W45"/>
    <mergeCell ref="U46:W46"/>
    <mergeCell ref="X44:AA44"/>
    <mergeCell ref="X45:Y45"/>
    <mergeCell ref="Z45:AA45"/>
    <mergeCell ref="X46:Y46"/>
    <mergeCell ref="U49:W49"/>
    <mergeCell ref="X48:Y48"/>
    <mergeCell ref="Z48:AA48"/>
    <mergeCell ref="Z46:AA46"/>
    <mergeCell ref="X50:Y50"/>
    <mergeCell ref="D47:M47"/>
    <mergeCell ref="R47:T47"/>
    <mergeCell ref="U47:W47"/>
    <mergeCell ref="A33:AA33"/>
    <mergeCell ref="A34:AA34"/>
    <mergeCell ref="B37:C37"/>
    <mergeCell ref="D37:G37"/>
    <mergeCell ref="H37:I37"/>
    <mergeCell ref="J37:K37"/>
    <mergeCell ref="L37:M37"/>
    <mergeCell ref="N37:O37"/>
    <mergeCell ref="P37:Q37"/>
    <mergeCell ref="V37:W37"/>
    <mergeCell ref="X37:Y37"/>
    <mergeCell ref="Z37:AA37"/>
    <mergeCell ref="B38:C38"/>
    <mergeCell ref="D38:G38"/>
    <mergeCell ref="H38:I38"/>
    <mergeCell ref="D46:M46"/>
    <mergeCell ref="D44:M45"/>
    <mergeCell ref="R44:T45"/>
    <mergeCell ref="X39:Y39"/>
    <mergeCell ref="Z39:AA39"/>
    <mergeCell ref="J42:K42"/>
    <mergeCell ref="R51:AA51"/>
    <mergeCell ref="A51:M51"/>
    <mergeCell ref="A44:A45"/>
    <mergeCell ref="X49:Y49"/>
    <mergeCell ref="Z49:AA49"/>
    <mergeCell ref="B44:C44"/>
    <mergeCell ref="B45:C45"/>
    <mergeCell ref="B46:C46"/>
    <mergeCell ref="B47:C47"/>
    <mergeCell ref="B48:C48"/>
    <mergeCell ref="B49:C49"/>
    <mergeCell ref="B50:C50"/>
    <mergeCell ref="N47:Q47"/>
    <mergeCell ref="N48:Q48"/>
    <mergeCell ref="N49:Q49"/>
    <mergeCell ref="N50:Q50"/>
    <mergeCell ref="N51:Q51"/>
    <mergeCell ref="D49:M49"/>
    <mergeCell ref="R49:T49"/>
    <mergeCell ref="X47:Y47"/>
    <mergeCell ref="Z47:AA47"/>
    <mergeCell ref="D50:M50"/>
    <mergeCell ref="R50:T50"/>
    <mergeCell ref="U50:W50"/>
    <mergeCell ref="U66:AA66"/>
    <mergeCell ref="B65:G65"/>
    <mergeCell ref="B66:G66"/>
    <mergeCell ref="H63:K63"/>
    <mergeCell ref="L63:N63"/>
    <mergeCell ref="O63:T63"/>
    <mergeCell ref="U63:AA63"/>
    <mergeCell ref="H64:K64"/>
    <mergeCell ref="L64:N64"/>
    <mergeCell ref="O64:T64"/>
    <mergeCell ref="U64:AA64"/>
    <mergeCell ref="B63:G63"/>
    <mergeCell ref="B64:G64"/>
    <mergeCell ref="H65:K65"/>
    <mergeCell ref="L65:N65"/>
    <mergeCell ref="O65:T65"/>
    <mergeCell ref="B70:G70"/>
    <mergeCell ref="H70:K70"/>
    <mergeCell ref="L70:N70"/>
    <mergeCell ref="O70:T70"/>
    <mergeCell ref="U70:AA70"/>
    <mergeCell ref="B71:G71"/>
    <mergeCell ref="H71:K71"/>
    <mergeCell ref="L71:N71"/>
    <mergeCell ref="O71:T71"/>
    <mergeCell ref="U71:AA71"/>
    <mergeCell ref="A67:AA67"/>
    <mergeCell ref="B68:G68"/>
    <mergeCell ref="H68:K68"/>
    <mergeCell ref="L68:N68"/>
    <mergeCell ref="O68:T68"/>
    <mergeCell ref="U68:AA68"/>
    <mergeCell ref="B69:G69"/>
    <mergeCell ref="H69:K69"/>
    <mergeCell ref="L69:N69"/>
    <mergeCell ref="O69:T69"/>
    <mergeCell ref="U69:AA69"/>
    <mergeCell ref="U75:AA75"/>
    <mergeCell ref="O76:T76"/>
    <mergeCell ref="U76:AA76"/>
    <mergeCell ref="B75:I75"/>
    <mergeCell ref="B76:I76"/>
    <mergeCell ref="J75:N75"/>
    <mergeCell ref="J76:N76"/>
    <mergeCell ref="B72:G72"/>
    <mergeCell ref="H72:K72"/>
    <mergeCell ref="L72:N72"/>
    <mergeCell ref="O72:T72"/>
    <mergeCell ref="U72:AA72"/>
    <mergeCell ref="B73:G73"/>
    <mergeCell ref="H73:K73"/>
    <mergeCell ref="L73:N73"/>
    <mergeCell ref="O73:T73"/>
    <mergeCell ref="U73:AA73"/>
    <mergeCell ref="A74:AA74"/>
    <mergeCell ref="O75:T75"/>
    <mergeCell ref="B77:I77"/>
    <mergeCell ref="B78:I78"/>
    <mergeCell ref="J77:N77"/>
    <mergeCell ref="J78:N78"/>
    <mergeCell ref="A81:AA81"/>
    <mergeCell ref="O79:T79"/>
    <mergeCell ref="U79:AA79"/>
    <mergeCell ref="O80:T80"/>
    <mergeCell ref="U80:AA80"/>
    <mergeCell ref="B79:I79"/>
    <mergeCell ref="B80:I80"/>
    <mergeCell ref="J79:N79"/>
    <mergeCell ref="J80:N80"/>
    <mergeCell ref="O77:T77"/>
    <mergeCell ref="U77:AA77"/>
    <mergeCell ref="O78:T78"/>
    <mergeCell ref="U78:AA78"/>
    <mergeCell ref="S104:AA104"/>
    <mergeCell ref="A105:I105"/>
    <mergeCell ref="J105:R105"/>
    <mergeCell ref="S105:AA105"/>
    <mergeCell ref="A103:AA103"/>
    <mergeCell ref="A108:Q108"/>
    <mergeCell ref="R108:T109"/>
    <mergeCell ref="U108:W109"/>
    <mergeCell ref="X108:AA109"/>
    <mergeCell ref="A109:E109"/>
    <mergeCell ref="F109:G109"/>
    <mergeCell ref="H109:I109"/>
    <mergeCell ref="J109:K109"/>
    <mergeCell ref="L109:N109"/>
    <mergeCell ref="O109:Q109"/>
    <mergeCell ref="Q125:U125"/>
    <mergeCell ref="V125:AA125"/>
    <mergeCell ref="A122:H122"/>
    <mergeCell ref="I122:AA122"/>
    <mergeCell ref="V127:AA127"/>
    <mergeCell ref="B128:I128"/>
    <mergeCell ref="B127:P127"/>
    <mergeCell ref="J128:P128"/>
    <mergeCell ref="Q128:S128"/>
    <mergeCell ref="A123:AA123"/>
    <mergeCell ref="V124:AA124"/>
    <mergeCell ref="T124:U124"/>
    <mergeCell ref="B124:I124"/>
    <mergeCell ref="J124:P124"/>
    <mergeCell ref="Q124:S124"/>
    <mergeCell ref="I22:AA22"/>
    <mergeCell ref="A22:H22"/>
    <mergeCell ref="J38:K38"/>
    <mergeCell ref="L38:M38"/>
    <mergeCell ref="N38:O38"/>
    <mergeCell ref="P38:Q38"/>
    <mergeCell ref="V38:W38"/>
    <mergeCell ref="A19:N19"/>
    <mergeCell ref="A120:H120"/>
    <mergeCell ref="I120:M120"/>
    <mergeCell ref="N120:P120"/>
    <mergeCell ref="N44:Q45"/>
    <mergeCell ref="N46:Q46"/>
    <mergeCell ref="A30:H30"/>
    <mergeCell ref="I30:AA30"/>
    <mergeCell ref="V27:AA27"/>
    <mergeCell ref="A31:H31"/>
    <mergeCell ref="I31:AA31"/>
    <mergeCell ref="A32:H32"/>
    <mergeCell ref="I32:AA32"/>
    <mergeCell ref="A43:AA43"/>
    <mergeCell ref="A107:AA107"/>
    <mergeCell ref="A104:I104"/>
    <mergeCell ref="J104:R104"/>
    <mergeCell ref="A121:H121"/>
    <mergeCell ref="I121:M121"/>
    <mergeCell ref="N121:P121"/>
    <mergeCell ref="A117:H117"/>
    <mergeCell ref="I117:M117"/>
    <mergeCell ref="N117:P117"/>
    <mergeCell ref="A118:H118"/>
    <mergeCell ref="I118:M118"/>
    <mergeCell ref="N118:P118"/>
    <mergeCell ref="A119:H119"/>
    <mergeCell ref="I119:M119"/>
    <mergeCell ref="N119:P119"/>
    <mergeCell ref="W161:AA161"/>
    <mergeCell ref="I160:P160"/>
    <mergeCell ref="A160:H160"/>
    <mergeCell ref="Q160:AA160"/>
    <mergeCell ref="M167:P167"/>
    <mergeCell ref="D161:H161"/>
    <mergeCell ref="A161:C161"/>
    <mergeCell ref="A162:C162"/>
    <mergeCell ref="D162:H162"/>
    <mergeCell ref="A163:C163"/>
    <mergeCell ref="D163:H163"/>
    <mergeCell ref="A164:C164"/>
    <mergeCell ref="D164:H164"/>
    <mergeCell ref="A165:C165"/>
    <mergeCell ref="D165:H165"/>
    <mergeCell ref="A166:C166"/>
    <mergeCell ref="D166:H166"/>
    <mergeCell ref="A167:C167"/>
    <mergeCell ref="D167:H167"/>
    <mergeCell ref="I161:L161"/>
    <mergeCell ref="M161:P161"/>
    <mergeCell ref="I162:L162"/>
    <mergeCell ref="M162:P162"/>
    <mergeCell ref="AC159:AC167"/>
    <mergeCell ref="Q166:V166"/>
    <mergeCell ref="W166:AA166"/>
    <mergeCell ref="Q167:V167"/>
    <mergeCell ref="W167:AA167"/>
    <mergeCell ref="I163:L163"/>
    <mergeCell ref="M163:P163"/>
    <mergeCell ref="I164:L164"/>
    <mergeCell ref="M164:P164"/>
    <mergeCell ref="I165:L165"/>
    <mergeCell ref="M165:P165"/>
    <mergeCell ref="I166:L166"/>
    <mergeCell ref="M166:P166"/>
    <mergeCell ref="I167:L167"/>
    <mergeCell ref="W162:AA162"/>
    <mergeCell ref="Q161:V161"/>
    <mergeCell ref="Q162:V162"/>
    <mergeCell ref="Q163:V163"/>
    <mergeCell ref="W163:AA163"/>
    <mergeCell ref="Q164:V164"/>
    <mergeCell ref="W164:AA164"/>
    <mergeCell ref="Q165:V165"/>
    <mergeCell ref="W165:AA165"/>
    <mergeCell ref="A159:AA159"/>
  </mergeCells>
  <conditionalFormatting sqref="V139:AA139">
    <cfRule type="cellIs" dxfId="8" priority="53" operator="equal">
      <formula>"Открита е грешка при заявяването"</formula>
    </cfRule>
  </conditionalFormatting>
  <conditionalFormatting sqref="V138:AA138">
    <cfRule type="cellIs" dxfId="7" priority="11" operator="equal">
      <formula>"Моля да посочите кратки данни и/или документ/и, обосноваващи заявения брой точки"</formula>
    </cfRule>
  </conditionalFormatting>
  <conditionalFormatting sqref="V132:AA132">
    <cfRule type="cellIs" dxfId="6" priority="7" operator="equal">
      <formula>"Моля да посочите кратки данни и/или документ/и, обосноваващи заявения брой точки"</formula>
    </cfRule>
  </conditionalFormatting>
  <conditionalFormatting sqref="V134:AA134">
    <cfRule type="cellIs" dxfId="5" priority="6" operator="equal">
      <formula>"Моля да посочите кратки данни и/или документ/и, обосноваващи заявения брой точки"</formula>
    </cfRule>
  </conditionalFormatting>
  <conditionalFormatting sqref="V136:AA136">
    <cfRule type="cellIs" dxfId="4" priority="4" operator="equal">
      <formula>"Моля да посочите кратки данни и/или документ/и, обосноваващи заявения брой точки"</formula>
    </cfRule>
  </conditionalFormatting>
  <conditionalFormatting sqref="V140:AA140">
    <cfRule type="cellIs" dxfId="3" priority="3" operator="equal">
      <formula>"Открита е грешка при заявяването"</formula>
    </cfRule>
  </conditionalFormatting>
  <conditionalFormatting sqref="V130:AA130 V128:AA128 V126:AA126">
    <cfRule type="cellIs" dxfId="2" priority="1" operator="equal">
      <formula>"Моля да посочите кратки данни и/или документ/и, обосноваващи заявения брой точки"</formula>
    </cfRule>
  </conditionalFormatting>
  <dataValidations count="20">
    <dataValidation type="textLength" operator="equal" allowBlank="1" showInputMessage="1" showErrorMessage="1" error="ЕГН трябва да съдържа 10 цифри." sqref="AB23 AB53:AB59 AB62:AB66 AB69:AB73 AB76:AB80 AB83:AB87 AB44:AB51 AB42 AB91:AB102">
      <formula1>10</formula1>
    </dataValidation>
    <dataValidation operator="lessThanOrEqual" allowBlank="1" showInputMessage="1" showErrorMessage="1" error="_x000a_" sqref="V139:AA140"/>
    <dataValidation type="list" allowBlank="1" showInputMessage="1" showErrorMessage="1" sqref="T128:U128">
      <formula1>"5"</formula1>
    </dataValidation>
    <dataValidation type="list" allowBlank="1" showInputMessage="1" showErrorMessage="1" sqref="T126:U126 T136:U136">
      <formula1>"10"</formula1>
    </dataValidation>
    <dataValidation type="date" operator="greaterThan" allowBlank="1" showInputMessage="1" showErrorMessage="1" sqref="I26:K26">
      <formula1>45657</formula1>
    </dataValidation>
    <dataValidation operator="equal" allowBlank="1" showInputMessage="1" showErrorMessage="1" error="ЕГН трябва да съдържа 10 цифри." sqref="A53:A59 X44 J42 A46:A51 Z53:Z58 Z35 D63:E66 A62:B66 J62:AA66 J69:AA73 D70:E73 A69:B73 J76:J80 O76:AA80 A76:B80 D77:E80 O83:O86 A97 N44 A91:B91 I23:AA23 A93 Z96:Z97 V117 J17:AA17 I17:I18 N46:N51 H35:H36 J36 L35 N35 V35 A83:A87 A42 B54:B58 X53 N53 AA94:AA97 Z98:AA102 A99:A102 A95"/>
    <dataValidation type="date" operator="greaterThan" allowBlank="1" showInputMessage="1" showErrorMessage="1" sqref="X46:Y50 N37:Q41 V37:Y41">
      <formula1>36526</formula1>
    </dataValidation>
    <dataValidation type="list" allowBlank="1" showInputMessage="1" showErrorMessage="1" sqref="V118:V121 Z37:AA41 X54:Y58">
      <formula1>"конвенционално,в преход,биологично"</formula1>
    </dataValidation>
    <dataValidation type="list" allowBlank="1" showInputMessage="1" showErrorMessage="1" sqref="T132:U132 T138:U138">
      <formula1>"2"</formula1>
    </dataValidation>
    <dataValidation type="list" allowBlank="1" showInputMessage="1" showErrorMessage="1" sqref="R110:T112">
      <formula1>"ДА,НЕ"</formula1>
    </dataValidation>
    <dataValidation type="list" allowBlank="1" showInputMessage="1" showErrorMessage="1" sqref="N118:N121">
      <formula1>"бр.,дка,м2"</formula1>
    </dataValidation>
    <dataValidation type="list" allowBlank="1" showInputMessage="1" showErrorMessage="1" sqref="T134:U134">
      <formula1>"8"</formula1>
    </dataValidation>
    <dataValidation type="list" allowBlank="1" showInputMessage="1" showErrorMessage="1" sqref="O20:AA20">
      <formula1>"НССЗ, Неприложимо"</formula1>
    </dataValidation>
    <dataValidation type="list" allowBlank="1" showInputMessage="1" showErrorMessage="1" sqref="U110:W112 U114:W115">
      <formula1>"1.1.,1.2.,1.3.1.,1.3.2.,1.3.3.,1.4.1.,1.4.2.,1.4.3.,1.4.4."</formula1>
    </dataValidation>
    <dataValidation type="list" allowBlank="1" showInputMessage="1" showErrorMessage="1" sqref="D148:L152">
      <formula1>"ПРСР 2014–2020,СПРЗСР 2023-2027"</formula1>
    </dataValidation>
    <dataValidation type="list" allowBlank="1" showInputMessage="1" showErrorMessage="1" sqref="Y146">
      <formula1>$AK$150:$AK$151</formula1>
    </dataValidation>
    <dataValidation type="list" allowBlank="1" showInputMessage="1" showErrorMessage="1" sqref="L37:M41 R46:T50">
      <formula1>"собствена,наем,аренда,споразумение"</formula1>
    </dataValidation>
    <dataValidation type="list" allowBlank="1" showInputMessage="1" showErrorMessage="1" sqref="X110:AA112 X114:AA115">
      <formula1>"ДА"</formula1>
    </dataValidation>
    <dataValidation type="list" allowBlank="1" showInputMessage="1" showErrorMessage="1" sqref="F145:M145">
      <formula1>"мъж,жена"</formula1>
    </dataValidation>
    <dataValidation type="list" allowBlank="1" showInputMessage="1" showErrorMessage="1" sqref="V26:W26">
      <formula1>"2024/2025,2025/2026,2026/2027,2027/2028,2028/2029"</formula1>
    </dataValidation>
  </dataValidations>
  <printOptions horizontalCentered="1"/>
  <pageMargins left="0.70866141732283472" right="0.70866141732283472" top="1.1417322834645669" bottom="0.74803149606299213" header="0.31496062992125984" footer="0.31496062992125984"/>
  <pageSetup paperSize="9" scale="68" fitToHeight="0" orientation="portrait" r:id="rId1"/>
  <rowBreaks count="1" manualBreakCount="1">
    <brk id="29"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3327" r:id="rId4" name="Check Box 15">
              <controlPr defaultSize="0" autoFill="0" autoLine="0" autoPict="0">
                <anchor moveWithCells="1">
                  <from>
                    <xdr:col>24</xdr:col>
                    <xdr:colOff>142875</xdr:colOff>
                    <xdr:row>92</xdr:row>
                    <xdr:rowOff>95250</xdr:rowOff>
                  </from>
                  <to>
                    <xdr:col>27</xdr:col>
                    <xdr:colOff>0</xdr:colOff>
                    <xdr:row>92</xdr:row>
                    <xdr:rowOff>361950</xdr:rowOff>
                  </to>
                </anchor>
              </controlPr>
            </control>
          </mc:Choice>
        </mc:AlternateContent>
        <mc:AlternateContent xmlns:mc="http://schemas.openxmlformats.org/markup-compatibility/2006">
          <mc:Choice Requires="x14">
            <control shapeId="13328" r:id="rId5" name="Check Box 16">
              <controlPr defaultSize="0" autoFill="0" autoLine="0" autoPict="0">
                <anchor moveWithCells="1">
                  <from>
                    <xdr:col>24</xdr:col>
                    <xdr:colOff>133350</xdr:colOff>
                    <xdr:row>93</xdr:row>
                    <xdr:rowOff>0</xdr:rowOff>
                  </from>
                  <to>
                    <xdr:col>26</xdr:col>
                    <xdr:colOff>304800</xdr:colOff>
                    <xdr:row>93</xdr:row>
                    <xdr:rowOff>266700</xdr:rowOff>
                  </to>
                </anchor>
              </controlPr>
            </control>
          </mc:Choice>
        </mc:AlternateContent>
        <mc:AlternateContent xmlns:mc="http://schemas.openxmlformats.org/markup-compatibility/2006">
          <mc:Choice Requires="x14">
            <control shapeId="13329" r:id="rId6" name="Check Box 17">
              <controlPr defaultSize="0" autoFill="0" autoLine="0" autoPict="0">
                <anchor moveWithCells="1">
                  <from>
                    <xdr:col>24</xdr:col>
                    <xdr:colOff>142875</xdr:colOff>
                    <xdr:row>101</xdr:row>
                    <xdr:rowOff>76200</xdr:rowOff>
                  </from>
                  <to>
                    <xdr:col>27</xdr:col>
                    <xdr:colOff>0</xdr:colOff>
                    <xdr:row>101</xdr:row>
                    <xdr:rowOff>352425</xdr:rowOff>
                  </to>
                </anchor>
              </controlPr>
            </control>
          </mc:Choice>
        </mc:AlternateContent>
        <mc:AlternateContent xmlns:mc="http://schemas.openxmlformats.org/markup-compatibility/2006">
          <mc:Choice Requires="x14">
            <control shapeId="13331" r:id="rId7" name="Check Box 19">
              <controlPr defaultSize="0" autoFill="0" autoLine="0" autoPict="0">
                <anchor moveWithCells="1">
                  <from>
                    <xdr:col>24</xdr:col>
                    <xdr:colOff>142875</xdr:colOff>
                    <xdr:row>94</xdr:row>
                    <xdr:rowOff>47625</xdr:rowOff>
                  </from>
                  <to>
                    <xdr:col>27</xdr:col>
                    <xdr:colOff>0</xdr:colOff>
                    <xdr:row>94</xdr:row>
                    <xdr:rowOff>323850</xdr:rowOff>
                  </to>
                </anchor>
              </controlPr>
            </control>
          </mc:Choice>
        </mc:AlternateContent>
        <mc:AlternateContent xmlns:mc="http://schemas.openxmlformats.org/markup-compatibility/2006">
          <mc:Choice Requires="x14">
            <control shapeId="13332" r:id="rId8" name="Check Box 20">
              <controlPr defaultSize="0" autoFill="0" autoLine="0" autoPict="0">
                <anchor moveWithCells="1">
                  <from>
                    <xdr:col>24</xdr:col>
                    <xdr:colOff>142875</xdr:colOff>
                    <xdr:row>95</xdr:row>
                    <xdr:rowOff>66675</xdr:rowOff>
                  </from>
                  <to>
                    <xdr:col>26</xdr:col>
                    <xdr:colOff>304800</xdr:colOff>
                    <xdr:row>95</xdr:row>
                    <xdr:rowOff>342900</xdr:rowOff>
                  </to>
                </anchor>
              </controlPr>
            </control>
          </mc:Choice>
        </mc:AlternateContent>
        <mc:AlternateContent xmlns:mc="http://schemas.openxmlformats.org/markup-compatibility/2006">
          <mc:Choice Requires="x14">
            <control shapeId="13333" r:id="rId9" name="Check Box 21">
              <controlPr defaultSize="0" autoFill="0" autoLine="0" autoPict="0">
                <anchor moveWithCells="1">
                  <from>
                    <xdr:col>24</xdr:col>
                    <xdr:colOff>152400</xdr:colOff>
                    <xdr:row>96</xdr:row>
                    <xdr:rowOff>0</xdr:rowOff>
                  </from>
                  <to>
                    <xdr:col>27</xdr:col>
                    <xdr:colOff>0</xdr:colOff>
                    <xdr:row>96</xdr:row>
                    <xdr:rowOff>314325</xdr:rowOff>
                  </to>
                </anchor>
              </controlPr>
            </control>
          </mc:Choice>
        </mc:AlternateContent>
        <mc:AlternateContent xmlns:mc="http://schemas.openxmlformats.org/markup-compatibility/2006">
          <mc:Choice Requires="x14">
            <control shapeId="13337" r:id="rId10" name="Check Box 25">
              <controlPr defaultSize="0" autoFill="0" autoLine="0" autoPict="0">
                <anchor moveWithCells="1">
                  <from>
                    <xdr:col>24</xdr:col>
                    <xdr:colOff>133350</xdr:colOff>
                    <xdr:row>98</xdr:row>
                    <xdr:rowOff>66675</xdr:rowOff>
                  </from>
                  <to>
                    <xdr:col>26</xdr:col>
                    <xdr:colOff>295275</xdr:colOff>
                    <xdr:row>98</xdr:row>
                    <xdr:rowOff>333375</xdr:rowOff>
                  </to>
                </anchor>
              </controlPr>
            </control>
          </mc:Choice>
        </mc:AlternateContent>
        <mc:AlternateContent xmlns:mc="http://schemas.openxmlformats.org/markup-compatibility/2006">
          <mc:Choice Requires="x14">
            <control shapeId="13338" r:id="rId11" name="Check Box 26">
              <controlPr defaultSize="0" autoFill="0" autoLine="0" autoPict="0">
                <anchor moveWithCells="1">
                  <from>
                    <xdr:col>24</xdr:col>
                    <xdr:colOff>123825</xdr:colOff>
                    <xdr:row>99</xdr:row>
                    <xdr:rowOff>76200</xdr:rowOff>
                  </from>
                  <to>
                    <xdr:col>26</xdr:col>
                    <xdr:colOff>295275</xdr:colOff>
                    <xdr:row>99</xdr:row>
                    <xdr:rowOff>342900</xdr:rowOff>
                  </to>
                </anchor>
              </controlPr>
            </control>
          </mc:Choice>
        </mc:AlternateContent>
        <mc:AlternateContent xmlns:mc="http://schemas.openxmlformats.org/markup-compatibility/2006">
          <mc:Choice Requires="x14">
            <control shapeId="13339" r:id="rId12" name="Check Box 27">
              <controlPr defaultSize="0" autoFill="0" autoLine="0" autoPict="0">
                <anchor moveWithCells="1">
                  <from>
                    <xdr:col>24</xdr:col>
                    <xdr:colOff>133350</xdr:colOff>
                    <xdr:row>100</xdr:row>
                    <xdr:rowOff>0</xdr:rowOff>
                  </from>
                  <to>
                    <xdr:col>26</xdr:col>
                    <xdr:colOff>295275</xdr:colOff>
                    <xdr:row>100</xdr:row>
                    <xdr:rowOff>266700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operator="equal" allowBlank="1" showInputMessage="1" showErrorMessage="1" error="ЕГН трябва да съдържа 10 цифри.">
          <x14:formula1>
            <xm:f>EKKATE!$A:$A</xm:f>
          </x14:formula1>
          <xm:sqref>D37:G41 D46:M50 F54:M58</xm:sqref>
        </x14:dataValidation>
        <x14:dataValidation type="list" allowBlank="1" showInputMessage="1" showErrorMessage="1">
          <x14:formula1>
            <xm:f>'E:\!!!-Стратегически план\II.Д.1. - Стартова помощ - млади\[Zayavlenie-II.D.1-mladi_21.10.2024.xlsx]култури жив.'!#REF!</xm:f>
          </x14:formula1>
          <xm:sqref>S37:S41 U37:U41</xm:sqref>
        </x14:dataValidation>
        <x14:dataValidation type="list" allowBlank="1" showInputMessage="1" showErrorMessage="1">
          <x14:formula1>
            <xm:f>EKKATE!$A:$A</xm:f>
          </x14:formula1>
          <xm:sqref>I25:AA25</xm:sqref>
        </x14:dataValidation>
        <x14:dataValidation type="list" allowBlank="1" showInputMessage="1" showErrorMessage="1">
          <x14:formula1>
            <xm:f>'култури жив.'!$G$1:$G$135</xm:f>
          </x14:formula1>
          <xm:sqref>R37:R41 T37:T41</xm:sqref>
        </x14:dataValidation>
        <x14:dataValidation type="list" operator="equal" allowBlank="1" showInputMessage="1" showErrorMessage="1" error="ЕГН трябва да съдържа 10 цифри.">
          <x14:formula1>
            <xm:f>'култури жив.'!$G$136:$G$162</xm:f>
          </x14:formula1>
          <xm:sqref>N54:Q58</xm:sqref>
        </x14:dataValidation>
        <x14:dataValidation type="list" allowBlank="1" showInputMessage="1" showErrorMessage="1">
          <x14:formula1>
            <xm:f>'култури жив.'!$G$1:$G$162</xm:f>
          </x14:formula1>
          <xm:sqref>A118:H121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7"/>
  <dimension ref="A1:B9"/>
  <sheetViews>
    <sheetView workbookViewId="0">
      <selection activeCell="B49" sqref="B49"/>
    </sheetView>
  </sheetViews>
  <sheetFormatPr defaultRowHeight="15" x14ac:dyDescent="0.25"/>
  <cols>
    <col min="1" max="1" width="66.42578125" customWidth="1"/>
  </cols>
  <sheetData>
    <row r="1" spans="1:2" ht="15.75" x14ac:dyDescent="0.25">
      <c r="A1" s="1" t="s">
        <v>110</v>
      </c>
      <c r="B1" t="s">
        <v>454</v>
      </c>
    </row>
    <row r="2" spans="1:2" ht="15.75" x14ac:dyDescent="0.25">
      <c r="A2" s="1" t="s">
        <v>111</v>
      </c>
      <c r="B2" t="s">
        <v>461</v>
      </c>
    </row>
    <row r="3" spans="1:2" ht="15.75" x14ac:dyDescent="0.25">
      <c r="A3" s="1" t="s">
        <v>112</v>
      </c>
      <c r="B3" t="s">
        <v>455</v>
      </c>
    </row>
    <row r="4" spans="1:2" ht="15.75" x14ac:dyDescent="0.25">
      <c r="A4" s="1" t="s">
        <v>113</v>
      </c>
      <c r="B4" t="s">
        <v>459</v>
      </c>
    </row>
    <row r="5" spans="1:2" ht="15.75" x14ac:dyDescent="0.25">
      <c r="A5" s="1" t="s">
        <v>114</v>
      </c>
      <c r="B5" t="s">
        <v>456</v>
      </c>
    </row>
    <row r="6" spans="1:2" ht="15.75" x14ac:dyDescent="0.25">
      <c r="A6" s="1" t="s">
        <v>115</v>
      </c>
      <c r="B6" t="s">
        <v>463</v>
      </c>
    </row>
    <row r="7" spans="1:2" ht="15.75" x14ac:dyDescent="0.25">
      <c r="A7" s="1" t="s">
        <v>116</v>
      </c>
      <c r="B7" t="s">
        <v>457</v>
      </c>
    </row>
    <row r="8" spans="1:2" ht="15.75" x14ac:dyDescent="0.25">
      <c r="A8" s="1" t="s">
        <v>117</v>
      </c>
      <c r="B8" t="s">
        <v>462</v>
      </c>
    </row>
    <row r="9" spans="1:2" ht="15.75" x14ac:dyDescent="0.25">
      <c r="A9" s="1" t="s">
        <v>118</v>
      </c>
      <c r="B9" t="s">
        <v>464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8">
    <pageSetUpPr autoPageBreaks="0"/>
  </sheetPr>
  <dimension ref="A1:H28"/>
  <sheetViews>
    <sheetView workbookViewId="0">
      <selection activeCell="B49" sqref="B49"/>
    </sheetView>
  </sheetViews>
  <sheetFormatPr defaultRowHeight="12.75" x14ac:dyDescent="0.2"/>
  <cols>
    <col min="1" max="1" width="4.42578125" style="8" customWidth="1"/>
    <col min="2" max="2" width="5.140625" style="8" customWidth="1"/>
    <col min="3" max="3" width="12.140625" style="10" customWidth="1"/>
    <col min="4" max="4" width="50.7109375" style="10" customWidth="1"/>
    <col min="5" max="5" width="12" style="10" customWidth="1"/>
    <col min="6" max="6" width="7.140625" style="8" customWidth="1"/>
    <col min="7" max="7" width="14.28515625" style="10" customWidth="1"/>
    <col min="8" max="8" width="17.140625" style="10" customWidth="1"/>
    <col min="9" max="256" width="9.140625" style="6"/>
    <col min="257" max="257" width="4.42578125" style="6" customWidth="1"/>
    <col min="258" max="258" width="5.140625" style="6" customWidth="1"/>
    <col min="259" max="259" width="12.140625" style="6" customWidth="1"/>
    <col min="260" max="260" width="50.7109375" style="6" customWidth="1"/>
    <col min="261" max="261" width="12" style="6" customWidth="1"/>
    <col min="262" max="262" width="7.140625" style="6" customWidth="1"/>
    <col min="263" max="263" width="14.28515625" style="6" customWidth="1"/>
    <col min="264" max="264" width="17.140625" style="6" customWidth="1"/>
    <col min="265" max="512" width="9.140625" style="6"/>
    <col min="513" max="513" width="4.42578125" style="6" customWidth="1"/>
    <col min="514" max="514" width="5.140625" style="6" customWidth="1"/>
    <col min="515" max="515" width="12.140625" style="6" customWidth="1"/>
    <col min="516" max="516" width="50.7109375" style="6" customWidth="1"/>
    <col min="517" max="517" width="12" style="6" customWidth="1"/>
    <col min="518" max="518" width="7.140625" style="6" customWidth="1"/>
    <col min="519" max="519" width="14.28515625" style="6" customWidth="1"/>
    <col min="520" max="520" width="17.140625" style="6" customWidth="1"/>
    <col min="521" max="768" width="9.140625" style="6"/>
    <col min="769" max="769" width="4.42578125" style="6" customWidth="1"/>
    <col min="770" max="770" width="5.140625" style="6" customWidth="1"/>
    <col min="771" max="771" width="12.140625" style="6" customWidth="1"/>
    <col min="772" max="772" width="50.7109375" style="6" customWidth="1"/>
    <col min="773" max="773" width="12" style="6" customWidth="1"/>
    <col min="774" max="774" width="7.140625" style="6" customWidth="1"/>
    <col min="775" max="775" width="14.28515625" style="6" customWidth="1"/>
    <col min="776" max="776" width="17.140625" style="6" customWidth="1"/>
    <col min="777" max="1024" width="9.140625" style="6"/>
    <col min="1025" max="1025" width="4.42578125" style="6" customWidth="1"/>
    <col min="1026" max="1026" width="5.140625" style="6" customWidth="1"/>
    <col min="1027" max="1027" width="12.140625" style="6" customWidth="1"/>
    <col min="1028" max="1028" width="50.7109375" style="6" customWidth="1"/>
    <col min="1029" max="1029" width="12" style="6" customWidth="1"/>
    <col min="1030" max="1030" width="7.140625" style="6" customWidth="1"/>
    <col min="1031" max="1031" width="14.28515625" style="6" customWidth="1"/>
    <col min="1032" max="1032" width="17.140625" style="6" customWidth="1"/>
    <col min="1033" max="1280" width="9.140625" style="6"/>
    <col min="1281" max="1281" width="4.42578125" style="6" customWidth="1"/>
    <col min="1282" max="1282" width="5.140625" style="6" customWidth="1"/>
    <col min="1283" max="1283" width="12.140625" style="6" customWidth="1"/>
    <col min="1284" max="1284" width="50.7109375" style="6" customWidth="1"/>
    <col min="1285" max="1285" width="12" style="6" customWidth="1"/>
    <col min="1286" max="1286" width="7.140625" style="6" customWidth="1"/>
    <col min="1287" max="1287" width="14.28515625" style="6" customWidth="1"/>
    <col min="1288" max="1288" width="17.140625" style="6" customWidth="1"/>
    <col min="1289" max="1536" width="9.140625" style="6"/>
    <col min="1537" max="1537" width="4.42578125" style="6" customWidth="1"/>
    <col min="1538" max="1538" width="5.140625" style="6" customWidth="1"/>
    <col min="1539" max="1539" width="12.140625" style="6" customWidth="1"/>
    <col min="1540" max="1540" width="50.7109375" style="6" customWidth="1"/>
    <col min="1541" max="1541" width="12" style="6" customWidth="1"/>
    <col min="1542" max="1542" width="7.140625" style="6" customWidth="1"/>
    <col min="1543" max="1543" width="14.28515625" style="6" customWidth="1"/>
    <col min="1544" max="1544" width="17.140625" style="6" customWidth="1"/>
    <col min="1545" max="1792" width="9.140625" style="6"/>
    <col min="1793" max="1793" width="4.42578125" style="6" customWidth="1"/>
    <col min="1794" max="1794" width="5.140625" style="6" customWidth="1"/>
    <col min="1795" max="1795" width="12.140625" style="6" customWidth="1"/>
    <col min="1796" max="1796" width="50.7109375" style="6" customWidth="1"/>
    <col min="1797" max="1797" width="12" style="6" customWidth="1"/>
    <col min="1798" max="1798" width="7.140625" style="6" customWidth="1"/>
    <col min="1799" max="1799" width="14.28515625" style="6" customWidth="1"/>
    <col min="1800" max="1800" width="17.140625" style="6" customWidth="1"/>
    <col min="1801" max="2048" width="9.140625" style="6"/>
    <col min="2049" max="2049" width="4.42578125" style="6" customWidth="1"/>
    <col min="2050" max="2050" width="5.140625" style="6" customWidth="1"/>
    <col min="2051" max="2051" width="12.140625" style="6" customWidth="1"/>
    <col min="2052" max="2052" width="50.7109375" style="6" customWidth="1"/>
    <col min="2053" max="2053" width="12" style="6" customWidth="1"/>
    <col min="2054" max="2054" width="7.140625" style="6" customWidth="1"/>
    <col min="2055" max="2055" width="14.28515625" style="6" customWidth="1"/>
    <col min="2056" max="2056" width="17.140625" style="6" customWidth="1"/>
    <col min="2057" max="2304" width="9.140625" style="6"/>
    <col min="2305" max="2305" width="4.42578125" style="6" customWidth="1"/>
    <col min="2306" max="2306" width="5.140625" style="6" customWidth="1"/>
    <col min="2307" max="2307" width="12.140625" style="6" customWidth="1"/>
    <col min="2308" max="2308" width="50.7109375" style="6" customWidth="1"/>
    <col min="2309" max="2309" width="12" style="6" customWidth="1"/>
    <col min="2310" max="2310" width="7.140625" style="6" customWidth="1"/>
    <col min="2311" max="2311" width="14.28515625" style="6" customWidth="1"/>
    <col min="2312" max="2312" width="17.140625" style="6" customWidth="1"/>
    <col min="2313" max="2560" width="9.140625" style="6"/>
    <col min="2561" max="2561" width="4.42578125" style="6" customWidth="1"/>
    <col min="2562" max="2562" width="5.140625" style="6" customWidth="1"/>
    <col min="2563" max="2563" width="12.140625" style="6" customWidth="1"/>
    <col min="2564" max="2564" width="50.7109375" style="6" customWidth="1"/>
    <col min="2565" max="2565" width="12" style="6" customWidth="1"/>
    <col min="2566" max="2566" width="7.140625" style="6" customWidth="1"/>
    <col min="2567" max="2567" width="14.28515625" style="6" customWidth="1"/>
    <col min="2568" max="2568" width="17.140625" style="6" customWidth="1"/>
    <col min="2569" max="2816" width="9.140625" style="6"/>
    <col min="2817" max="2817" width="4.42578125" style="6" customWidth="1"/>
    <col min="2818" max="2818" width="5.140625" style="6" customWidth="1"/>
    <col min="2819" max="2819" width="12.140625" style="6" customWidth="1"/>
    <col min="2820" max="2820" width="50.7109375" style="6" customWidth="1"/>
    <col min="2821" max="2821" width="12" style="6" customWidth="1"/>
    <col min="2822" max="2822" width="7.140625" style="6" customWidth="1"/>
    <col min="2823" max="2823" width="14.28515625" style="6" customWidth="1"/>
    <col min="2824" max="2824" width="17.140625" style="6" customWidth="1"/>
    <col min="2825" max="3072" width="9.140625" style="6"/>
    <col min="3073" max="3073" width="4.42578125" style="6" customWidth="1"/>
    <col min="3074" max="3074" width="5.140625" style="6" customWidth="1"/>
    <col min="3075" max="3075" width="12.140625" style="6" customWidth="1"/>
    <col min="3076" max="3076" width="50.7109375" style="6" customWidth="1"/>
    <col min="3077" max="3077" width="12" style="6" customWidth="1"/>
    <col min="3078" max="3078" width="7.140625" style="6" customWidth="1"/>
    <col min="3079" max="3079" width="14.28515625" style="6" customWidth="1"/>
    <col min="3080" max="3080" width="17.140625" style="6" customWidth="1"/>
    <col min="3081" max="3328" width="9.140625" style="6"/>
    <col min="3329" max="3329" width="4.42578125" style="6" customWidth="1"/>
    <col min="3330" max="3330" width="5.140625" style="6" customWidth="1"/>
    <col min="3331" max="3331" width="12.140625" style="6" customWidth="1"/>
    <col min="3332" max="3332" width="50.7109375" style="6" customWidth="1"/>
    <col min="3333" max="3333" width="12" style="6" customWidth="1"/>
    <col min="3334" max="3334" width="7.140625" style="6" customWidth="1"/>
    <col min="3335" max="3335" width="14.28515625" style="6" customWidth="1"/>
    <col min="3336" max="3336" width="17.140625" style="6" customWidth="1"/>
    <col min="3337" max="3584" width="9.140625" style="6"/>
    <col min="3585" max="3585" width="4.42578125" style="6" customWidth="1"/>
    <col min="3586" max="3586" width="5.140625" style="6" customWidth="1"/>
    <col min="3587" max="3587" width="12.140625" style="6" customWidth="1"/>
    <col min="3588" max="3588" width="50.7109375" style="6" customWidth="1"/>
    <col min="3589" max="3589" width="12" style="6" customWidth="1"/>
    <col min="3590" max="3590" width="7.140625" style="6" customWidth="1"/>
    <col min="3591" max="3591" width="14.28515625" style="6" customWidth="1"/>
    <col min="3592" max="3592" width="17.140625" style="6" customWidth="1"/>
    <col min="3593" max="3840" width="9.140625" style="6"/>
    <col min="3841" max="3841" width="4.42578125" style="6" customWidth="1"/>
    <col min="3842" max="3842" width="5.140625" style="6" customWidth="1"/>
    <col min="3843" max="3843" width="12.140625" style="6" customWidth="1"/>
    <col min="3844" max="3844" width="50.7109375" style="6" customWidth="1"/>
    <col min="3845" max="3845" width="12" style="6" customWidth="1"/>
    <col min="3846" max="3846" width="7.140625" style="6" customWidth="1"/>
    <col min="3847" max="3847" width="14.28515625" style="6" customWidth="1"/>
    <col min="3848" max="3848" width="17.140625" style="6" customWidth="1"/>
    <col min="3849" max="4096" width="9.140625" style="6"/>
    <col min="4097" max="4097" width="4.42578125" style="6" customWidth="1"/>
    <col min="4098" max="4098" width="5.140625" style="6" customWidth="1"/>
    <col min="4099" max="4099" width="12.140625" style="6" customWidth="1"/>
    <col min="4100" max="4100" width="50.7109375" style="6" customWidth="1"/>
    <col min="4101" max="4101" width="12" style="6" customWidth="1"/>
    <col min="4102" max="4102" width="7.140625" style="6" customWidth="1"/>
    <col min="4103" max="4103" width="14.28515625" style="6" customWidth="1"/>
    <col min="4104" max="4104" width="17.140625" style="6" customWidth="1"/>
    <col min="4105" max="4352" width="9.140625" style="6"/>
    <col min="4353" max="4353" width="4.42578125" style="6" customWidth="1"/>
    <col min="4354" max="4354" width="5.140625" style="6" customWidth="1"/>
    <col min="4355" max="4355" width="12.140625" style="6" customWidth="1"/>
    <col min="4356" max="4356" width="50.7109375" style="6" customWidth="1"/>
    <col min="4357" max="4357" width="12" style="6" customWidth="1"/>
    <col min="4358" max="4358" width="7.140625" style="6" customWidth="1"/>
    <col min="4359" max="4359" width="14.28515625" style="6" customWidth="1"/>
    <col min="4360" max="4360" width="17.140625" style="6" customWidth="1"/>
    <col min="4361" max="4608" width="9.140625" style="6"/>
    <col min="4609" max="4609" width="4.42578125" style="6" customWidth="1"/>
    <col min="4610" max="4610" width="5.140625" style="6" customWidth="1"/>
    <col min="4611" max="4611" width="12.140625" style="6" customWidth="1"/>
    <col min="4612" max="4612" width="50.7109375" style="6" customWidth="1"/>
    <col min="4613" max="4613" width="12" style="6" customWidth="1"/>
    <col min="4614" max="4614" width="7.140625" style="6" customWidth="1"/>
    <col min="4615" max="4615" width="14.28515625" style="6" customWidth="1"/>
    <col min="4616" max="4616" width="17.140625" style="6" customWidth="1"/>
    <col min="4617" max="4864" width="9.140625" style="6"/>
    <col min="4865" max="4865" width="4.42578125" style="6" customWidth="1"/>
    <col min="4866" max="4866" width="5.140625" style="6" customWidth="1"/>
    <col min="4867" max="4867" width="12.140625" style="6" customWidth="1"/>
    <col min="4868" max="4868" width="50.7109375" style="6" customWidth="1"/>
    <col min="4869" max="4869" width="12" style="6" customWidth="1"/>
    <col min="4870" max="4870" width="7.140625" style="6" customWidth="1"/>
    <col min="4871" max="4871" width="14.28515625" style="6" customWidth="1"/>
    <col min="4872" max="4872" width="17.140625" style="6" customWidth="1"/>
    <col min="4873" max="5120" width="9.140625" style="6"/>
    <col min="5121" max="5121" width="4.42578125" style="6" customWidth="1"/>
    <col min="5122" max="5122" width="5.140625" style="6" customWidth="1"/>
    <col min="5123" max="5123" width="12.140625" style="6" customWidth="1"/>
    <col min="5124" max="5124" width="50.7109375" style="6" customWidth="1"/>
    <col min="5125" max="5125" width="12" style="6" customWidth="1"/>
    <col min="5126" max="5126" width="7.140625" style="6" customWidth="1"/>
    <col min="5127" max="5127" width="14.28515625" style="6" customWidth="1"/>
    <col min="5128" max="5128" width="17.140625" style="6" customWidth="1"/>
    <col min="5129" max="5376" width="9.140625" style="6"/>
    <col min="5377" max="5377" width="4.42578125" style="6" customWidth="1"/>
    <col min="5378" max="5378" width="5.140625" style="6" customWidth="1"/>
    <col min="5379" max="5379" width="12.140625" style="6" customWidth="1"/>
    <col min="5380" max="5380" width="50.7109375" style="6" customWidth="1"/>
    <col min="5381" max="5381" width="12" style="6" customWidth="1"/>
    <col min="5382" max="5382" width="7.140625" style="6" customWidth="1"/>
    <col min="5383" max="5383" width="14.28515625" style="6" customWidth="1"/>
    <col min="5384" max="5384" width="17.140625" style="6" customWidth="1"/>
    <col min="5385" max="5632" width="9.140625" style="6"/>
    <col min="5633" max="5633" width="4.42578125" style="6" customWidth="1"/>
    <col min="5634" max="5634" width="5.140625" style="6" customWidth="1"/>
    <col min="5635" max="5635" width="12.140625" style="6" customWidth="1"/>
    <col min="5636" max="5636" width="50.7109375" style="6" customWidth="1"/>
    <col min="5637" max="5637" width="12" style="6" customWidth="1"/>
    <col min="5638" max="5638" width="7.140625" style="6" customWidth="1"/>
    <col min="5639" max="5639" width="14.28515625" style="6" customWidth="1"/>
    <col min="5640" max="5640" width="17.140625" style="6" customWidth="1"/>
    <col min="5641" max="5888" width="9.140625" style="6"/>
    <col min="5889" max="5889" width="4.42578125" style="6" customWidth="1"/>
    <col min="5890" max="5890" width="5.140625" style="6" customWidth="1"/>
    <col min="5891" max="5891" width="12.140625" style="6" customWidth="1"/>
    <col min="5892" max="5892" width="50.7109375" style="6" customWidth="1"/>
    <col min="5893" max="5893" width="12" style="6" customWidth="1"/>
    <col min="5894" max="5894" width="7.140625" style="6" customWidth="1"/>
    <col min="5895" max="5895" width="14.28515625" style="6" customWidth="1"/>
    <col min="5896" max="5896" width="17.140625" style="6" customWidth="1"/>
    <col min="5897" max="6144" width="9.140625" style="6"/>
    <col min="6145" max="6145" width="4.42578125" style="6" customWidth="1"/>
    <col min="6146" max="6146" width="5.140625" style="6" customWidth="1"/>
    <col min="6147" max="6147" width="12.140625" style="6" customWidth="1"/>
    <col min="6148" max="6148" width="50.7109375" style="6" customWidth="1"/>
    <col min="6149" max="6149" width="12" style="6" customWidth="1"/>
    <col min="6150" max="6150" width="7.140625" style="6" customWidth="1"/>
    <col min="6151" max="6151" width="14.28515625" style="6" customWidth="1"/>
    <col min="6152" max="6152" width="17.140625" style="6" customWidth="1"/>
    <col min="6153" max="6400" width="9.140625" style="6"/>
    <col min="6401" max="6401" width="4.42578125" style="6" customWidth="1"/>
    <col min="6402" max="6402" width="5.140625" style="6" customWidth="1"/>
    <col min="6403" max="6403" width="12.140625" style="6" customWidth="1"/>
    <col min="6404" max="6404" width="50.7109375" style="6" customWidth="1"/>
    <col min="6405" max="6405" width="12" style="6" customWidth="1"/>
    <col min="6406" max="6406" width="7.140625" style="6" customWidth="1"/>
    <col min="6407" max="6407" width="14.28515625" style="6" customWidth="1"/>
    <col min="6408" max="6408" width="17.140625" style="6" customWidth="1"/>
    <col min="6409" max="6656" width="9.140625" style="6"/>
    <col min="6657" max="6657" width="4.42578125" style="6" customWidth="1"/>
    <col min="6658" max="6658" width="5.140625" style="6" customWidth="1"/>
    <col min="6659" max="6659" width="12.140625" style="6" customWidth="1"/>
    <col min="6660" max="6660" width="50.7109375" style="6" customWidth="1"/>
    <col min="6661" max="6661" width="12" style="6" customWidth="1"/>
    <col min="6662" max="6662" width="7.140625" style="6" customWidth="1"/>
    <col min="6663" max="6663" width="14.28515625" style="6" customWidth="1"/>
    <col min="6664" max="6664" width="17.140625" style="6" customWidth="1"/>
    <col min="6665" max="6912" width="9.140625" style="6"/>
    <col min="6913" max="6913" width="4.42578125" style="6" customWidth="1"/>
    <col min="6914" max="6914" width="5.140625" style="6" customWidth="1"/>
    <col min="6915" max="6915" width="12.140625" style="6" customWidth="1"/>
    <col min="6916" max="6916" width="50.7109375" style="6" customWidth="1"/>
    <col min="6917" max="6917" width="12" style="6" customWidth="1"/>
    <col min="6918" max="6918" width="7.140625" style="6" customWidth="1"/>
    <col min="6919" max="6919" width="14.28515625" style="6" customWidth="1"/>
    <col min="6920" max="6920" width="17.140625" style="6" customWidth="1"/>
    <col min="6921" max="7168" width="9.140625" style="6"/>
    <col min="7169" max="7169" width="4.42578125" style="6" customWidth="1"/>
    <col min="7170" max="7170" width="5.140625" style="6" customWidth="1"/>
    <col min="7171" max="7171" width="12.140625" style="6" customWidth="1"/>
    <col min="7172" max="7172" width="50.7109375" style="6" customWidth="1"/>
    <col min="7173" max="7173" width="12" style="6" customWidth="1"/>
    <col min="7174" max="7174" width="7.140625" style="6" customWidth="1"/>
    <col min="7175" max="7175" width="14.28515625" style="6" customWidth="1"/>
    <col min="7176" max="7176" width="17.140625" style="6" customWidth="1"/>
    <col min="7177" max="7424" width="9.140625" style="6"/>
    <col min="7425" max="7425" width="4.42578125" style="6" customWidth="1"/>
    <col min="7426" max="7426" width="5.140625" style="6" customWidth="1"/>
    <col min="7427" max="7427" width="12.140625" style="6" customWidth="1"/>
    <col min="7428" max="7428" width="50.7109375" style="6" customWidth="1"/>
    <col min="7429" max="7429" width="12" style="6" customWidth="1"/>
    <col min="7430" max="7430" width="7.140625" style="6" customWidth="1"/>
    <col min="7431" max="7431" width="14.28515625" style="6" customWidth="1"/>
    <col min="7432" max="7432" width="17.140625" style="6" customWidth="1"/>
    <col min="7433" max="7680" width="9.140625" style="6"/>
    <col min="7681" max="7681" width="4.42578125" style="6" customWidth="1"/>
    <col min="7682" max="7682" width="5.140625" style="6" customWidth="1"/>
    <col min="7683" max="7683" width="12.140625" style="6" customWidth="1"/>
    <col min="7684" max="7684" width="50.7109375" style="6" customWidth="1"/>
    <col min="7685" max="7685" width="12" style="6" customWidth="1"/>
    <col min="7686" max="7686" width="7.140625" style="6" customWidth="1"/>
    <col min="7687" max="7687" width="14.28515625" style="6" customWidth="1"/>
    <col min="7688" max="7688" width="17.140625" style="6" customWidth="1"/>
    <col min="7689" max="7936" width="9.140625" style="6"/>
    <col min="7937" max="7937" width="4.42578125" style="6" customWidth="1"/>
    <col min="7938" max="7938" width="5.140625" style="6" customWidth="1"/>
    <col min="7939" max="7939" width="12.140625" style="6" customWidth="1"/>
    <col min="7940" max="7940" width="50.7109375" style="6" customWidth="1"/>
    <col min="7941" max="7941" width="12" style="6" customWidth="1"/>
    <col min="7942" max="7942" width="7.140625" style="6" customWidth="1"/>
    <col min="7943" max="7943" width="14.28515625" style="6" customWidth="1"/>
    <col min="7944" max="7944" width="17.140625" style="6" customWidth="1"/>
    <col min="7945" max="8192" width="9.140625" style="6"/>
    <col min="8193" max="8193" width="4.42578125" style="6" customWidth="1"/>
    <col min="8194" max="8194" width="5.140625" style="6" customWidth="1"/>
    <col min="8195" max="8195" width="12.140625" style="6" customWidth="1"/>
    <col min="8196" max="8196" width="50.7109375" style="6" customWidth="1"/>
    <col min="8197" max="8197" width="12" style="6" customWidth="1"/>
    <col min="8198" max="8198" width="7.140625" style="6" customWidth="1"/>
    <col min="8199" max="8199" width="14.28515625" style="6" customWidth="1"/>
    <col min="8200" max="8200" width="17.140625" style="6" customWidth="1"/>
    <col min="8201" max="8448" width="9.140625" style="6"/>
    <col min="8449" max="8449" width="4.42578125" style="6" customWidth="1"/>
    <col min="8450" max="8450" width="5.140625" style="6" customWidth="1"/>
    <col min="8451" max="8451" width="12.140625" style="6" customWidth="1"/>
    <col min="8452" max="8452" width="50.7109375" style="6" customWidth="1"/>
    <col min="8453" max="8453" width="12" style="6" customWidth="1"/>
    <col min="8454" max="8454" width="7.140625" style="6" customWidth="1"/>
    <col min="8455" max="8455" width="14.28515625" style="6" customWidth="1"/>
    <col min="8456" max="8456" width="17.140625" style="6" customWidth="1"/>
    <col min="8457" max="8704" width="9.140625" style="6"/>
    <col min="8705" max="8705" width="4.42578125" style="6" customWidth="1"/>
    <col min="8706" max="8706" width="5.140625" style="6" customWidth="1"/>
    <col min="8707" max="8707" width="12.140625" style="6" customWidth="1"/>
    <col min="8708" max="8708" width="50.7109375" style="6" customWidth="1"/>
    <col min="8709" max="8709" width="12" style="6" customWidth="1"/>
    <col min="8710" max="8710" width="7.140625" style="6" customWidth="1"/>
    <col min="8711" max="8711" width="14.28515625" style="6" customWidth="1"/>
    <col min="8712" max="8712" width="17.140625" style="6" customWidth="1"/>
    <col min="8713" max="8960" width="9.140625" style="6"/>
    <col min="8961" max="8961" width="4.42578125" style="6" customWidth="1"/>
    <col min="8962" max="8962" width="5.140625" style="6" customWidth="1"/>
    <col min="8963" max="8963" width="12.140625" style="6" customWidth="1"/>
    <col min="8964" max="8964" width="50.7109375" style="6" customWidth="1"/>
    <col min="8965" max="8965" width="12" style="6" customWidth="1"/>
    <col min="8966" max="8966" width="7.140625" style="6" customWidth="1"/>
    <col min="8967" max="8967" width="14.28515625" style="6" customWidth="1"/>
    <col min="8968" max="8968" width="17.140625" style="6" customWidth="1"/>
    <col min="8969" max="9216" width="9.140625" style="6"/>
    <col min="9217" max="9217" width="4.42578125" style="6" customWidth="1"/>
    <col min="9218" max="9218" width="5.140625" style="6" customWidth="1"/>
    <col min="9219" max="9219" width="12.140625" style="6" customWidth="1"/>
    <col min="9220" max="9220" width="50.7109375" style="6" customWidth="1"/>
    <col min="9221" max="9221" width="12" style="6" customWidth="1"/>
    <col min="9222" max="9222" width="7.140625" style="6" customWidth="1"/>
    <col min="9223" max="9223" width="14.28515625" style="6" customWidth="1"/>
    <col min="9224" max="9224" width="17.140625" style="6" customWidth="1"/>
    <col min="9225" max="9472" width="9.140625" style="6"/>
    <col min="9473" max="9473" width="4.42578125" style="6" customWidth="1"/>
    <col min="9474" max="9474" width="5.140625" style="6" customWidth="1"/>
    <col min="9475" max="9475" width="12.140625" style="6" customWidth="1"/>
    <col min="9476" max="9476" width="50.7109375" style="6" customWidth="1"/>
    <col min="9477" max="9477" width="12" style="6" customWidth="1"/>
    <col min="9478" max="9478" width="7.140625" style="6" customWidth="1"/>
    <col min="9479" max="9479" width="14.28515625" style="6" customWidth="1"/>
    <col min="9480" max="9480" width="17.140625" style="6" customWidth="1"/>
    <col min="9481" max="9728" width="9.140625" style="6"/>
    <col min="9729" max="9729" width="4.42578125" style="6" customWidth="1"/>
    <col min="9730" max="9730" width="5.140625" style="6" customWidth="1"/>
    <col min="9731" max="9731" width="12.140625" style="6" customWidth="1"/>
    <col min="9732" max="9732" width="50.7109375" style="6" customWidth="1"/>
    <col min="9733" max="9733" width="12" style="6" customWidth="1"/>
    <col min="9734" max="9734" width="7.140625" style="6" customWidth="1"/>
    <col min="9735" max="9735" width="14.28515625" style="6" customWidth="1"/>
    <col min="9736" max="9736" width="17.140625" style="6" customWidth="1"/>
    <col min="9737" max="9984" width="9.140625" style="6"/>
    <col min="9985" max="9985" width="4.42578125" style="6" customWidth="1"/>
    <col min="9986" max="9986" width="5.140625" style="6" customWidth="1"/>
    <col min="9987" max="9987" width="12.140625" style="6" customWidth="1"/>
    <col min="9988" max="9988" width="50.7109375" style="6" customWidth="1"/>
    <col min="9989" max="9989" width="12" style="6" customWidth="1"/>
    <col min="9990" max="9990" width="7.140625" style="6" customWidth="1"/>
    <col min="9991" max="9991" width="14.28515625" style="6" customWidth="1"/>
    <col min="9992" max="9992" width="17.140625" style="6" customWidth="1"/>
    <col min="9993" max="10240" width="9.140625" style="6"/>
    <col min="10241" max="10241" width="4.42578125" style="6" customWidth="1"/>
    <col min="10242" max="10242" width="5.140625" style="6" customWidth="1"/>
    <col min="10243" max="10243" width="12.140625" style="6" customWidth="1"/>
    <col min="10244" max="10244" width="50.7109375" style="6" customWidth="1"/>
    <col min="10245" max="10245" width="12" style="6" customWidth="1"/>
    <col min="10246" max="10246" width="7.140625" style="6" customWidth="1"/>
    <col min="10247" max="10247" width="14.28515625" style="6" customWidth="1"/>
    <col min="10248" max="10248" width="17.140625" style="6" customWidth="1"/>
    <col min="10249" max="10496" width="9.140625" style="6"/>
    <col min="10497" max="10497" width="4.42578125" style="6" customWidth="1"/>
    <col min="10498" max="10498" width="5.140625" style="6" customWidth="1"/>
    <col min="10499" max="10499" width="12.140625" style="6" customWidth="1"/>
    <col min="10500" max="10500" width="50.7109375" style="6" customWidth="1"/>
    <col min="10501" max="10501" width="12" style="6" customWidth="1"/>
    <col min="10502" max="10502" width="7.140625" style="6" customWidth="1"/>
    <col min="10503" max="10503" width="14.28515625" style="6" customWidth="1"/>
    <col min="10504" max="10504" width="17.140625" style="6" customWidth="1"/>
    <col min="10505" max="10752" width="9.140625" style="6"/>
    <col min="10753" max="10753" width="4.42578125" style="6" customWidth="1"/>
    <col min="10754" max="10754" width="5.140625" style="6" customWidth="1"/>
    <col min="10755" max="10755" width="12.140625" style="6" customWidth="1"/>
    <col min="10756" max="10756" width="50.7109375" style="6" customWidth="1"/>
    <col min="10757" max="10757" width="12" style="6" customWidth="1"/>
    <col min="10758" max="10758" width="7.140625" style="6" customWidth="1"/>
    <col min="10759" max="10759" width="14.28515625" style="6" customWidth="1"/>
    <col min="10760" max="10760" width="17.140625" style="6" customWidth="1"/>
    <col min="10761" max="11008" width="9.140625" style="6"/>
    <col min="11009" max="11009" width="4.42578125" style="6" customWidth="1"/>
    <col min="11010" max="11010" width="5.140625" style="6" customWidth="1"/>
    <col min="11011" max="11011" width="12.140625" style="6" customWidth="1"/>
    <col min="11012" max="11012" width="50.7109375" style="6" customWidth="1"/>
    <col min="11013" max="11013" width="12" style="6" customWidth="1"/>
    <col min="11014" max="11014" width="7.140625" style="6" customWidth="1"/>
    <col min="11015" max="11015" width="14.28515625" style="6" customWidth="1"/>
    <col min="11016" max="11016" width="17.140625" style="6" customWidth="1"/>
    <col min="11017" max="11264" width="9.140625" style="6"/>
    <col min="11265" max="11265" width="4.42578125" style="6" customWidth="1"/>
    <col min="11266" max="11266" width="5.140625" style="6" customWidth="1"/>
    <col min="11267" max="11267" width="12.140625" style="6" customWidth="1"/>
    <col min="11268" max="11268" width="50.7109375" style="6" customWidth="1"/>
    <col min="11269" max="11269" width="12" style="6" customWidth="1"/>
    <col min="11270" max="11270" width="7.140625" style="6" customWidth="1"/>
    <col min="11271" max="11271" width="14.28515625" style="6" customWidth="1"/>
    <col min="11272" max="11272" width="17.140625" style="6" customWidth="1"/>
    <col min="11273" max="11520" width="9.140625" style="6"/>
    <col min="11521" max="11521" width="4.42578125" style="6" customWidth="1"/>
    <col min="11522" max="11522" width="5.140625" style="6" customWidth="1"/>
    <col min="11523" max="11523" width="12.140625" style="6" customWidth="1"/>
    <col min="11524" max="11524" width="50.7109375" style="6" customWidth="1"/>
    <col min="11525" max="11525" width="12" style="6" customWidth="1"/>
    <col min="11526" max="11526" width="7.140625" style="6" customWidth="1"/>
    <col min="11527" max="11527" width="14.28515625" style="6" customWidth="1"/>
    <col min="11528" max="11528" width="17.140625" style="6" customWidth="1"/>
    <col min="11529" max="11776" width="9.140625" style="6"/>
    <col min="11777" max="11777" width="4.42578125" style="6" customWidth="1"/>
    <col min="11778" max="11778" width="5.140625" style="6" customWidth="1"/>
    <col min="11779" max="11779" width="12.140625" style="6" customWidth="1"/>
    <col min="11780" max="11780" width="50.7109375" style="6" customWidth="1"/>
    <col min="11781" max="11781" width="12" style="6" customWidth="1"/>
    <col min="11782" max="11782" width="7.140625" style="6" customWidth="1"/>
    <col min="11783" max="11783" width="14.28515625" style="6" customWidth="1"/>
    <col min="11784" max="11784" width="17.140625" style="6" customWidth="1"/>
    <col min="11785" max="12032" width="9.140625" style="6"/>
    <col min="12033" max="12033" width="4.42578125" style="6" customWidth="1"/>
    <col min="12034" max="12034" width="5.140625" style="6" customWidth="1"/>
    <col min="12035" max="12035" width="12.140625" style="6" customWidth="1"/>
    <col min="12036" max="12036" width="50.7109375" style="6" customWidth="1"/>
    <col min="12037" max="12037" width="12" style="6" customWidth="1"/>
    <col min="12038" max="12038" width="7.140625" style="6" customWidth="1"/>
    <col min="12039" max="12039" width="14.28515625" style="6" customWidth="1"/>
    <col min="12040" max="12040" width="17.140625" style="6" customWidth="1"/>
    <col min="12041" max="12288" width="9.140625" style="6"/>
    <col min="12289" max="12289" width="4.42578125" style="6" customWidth="1"/>
    <col min="12290" max="12290" width="5.140625" style="6" customWidth="1"/>
    <col min="12291" max="12291" width="12.140625" style="6" customWidth="1"/>
    <col min="12292" max="12292" width="50.7109375" style="6" customWidth="1"/>
    <col min="12293" max="12293" width="12" style="6" customWidth="1"/>
    <col min="12294" max="12294" width="7.140625" style="6" customWidth="1"/>
    <col min="12295" max="12295" width="14.28515625" style="6" customWidth="1"/>
    <col min="12296" max="12296" width="17.140625" style="6" customWidth="1"/>
    <col min="12297" max="12544" width="9.140625" style="6"/>
    <col min="12545" max="12545" width="4.42578125" style="6" customWidth="1"/>
    <col min="12546" max="12546" width="5.140625" style="6" customWidth="1"/>
    <col min="12547" max="12547" width="12.140625" style="6" customWidth="1"/>
    <col min="12548" max="12548" width="50.7109375" style="6" customWidth="1"/>
    <col min="12549" max="12549" width="12" style="6" customWidth="1"/>
    <col min="12550" max="12550" width="7.140625" style="6" customWidth="1"/>
    <col min="12551" max="12551" width="14.28515625" style="6" customWidth="1"/>
    <col min="12552" max="12552" width="17.140625" style="6" customWidth="1"/>
    <col min="12553" max="12800" width="9.140625" style="6"/>
    <col min="12801" max="12801" width="4.42578125" style="6" customWidth="1"/>
    <col min="12802" max="12802" width="5.140625" style="6" customWidth="1"/>
    <col min="12803" max="12803" width="12.140625" style="6" customWidth="1"/>
    <col min="12804" max="12804" width="50.7109375" style="6" customWidth="1"/>
    <col min="12805" max="12805" width="12" style="6" customWidth="1"/>
    <col min="12806" max="12806" width="7.140625" style="6" customWidth="1"/>
    <col min="12807" max="12807" width="14.28515625" style="6" customWidth="1"/>
    <col min="12808" max="12808" width="17.140625" style="6" customWidth="1"/>
    <col min="12809" max="13056" width="9.140625" style="6"/>
    <col min="13057" max="13057" width="4.42578125" style="6" customWidth="1"/>
    <col min="13058" max="13058" width="5.140625" style="6" customWidth="1"/>
    <col min="13059" max="13059" width="12.140625" style="6" customWidth="1"/>
    <col min="13060" max="13060" width="50.7109375" style="6" customWidth="1"/>
    <col min="13061" max="13061" width="12" style="6" customWidth="1"/>
    <col min="13062" max="13062" width="7.140625" style="6" customWidth="1"/>
    <col min="13063" max="13063" width="14.28515625" style="6" customWidth="1"/>
    <col min="13064" max="13064" width="17.140625" style="6" customWidth="1"/>
    <col min="13065" max="13312" width="9.140625" style="6"/>
    <col min="13313" max="13313" width="4.42578125" style="6" customWidth="1"/>
    <col min="13314" max="13314" width="5.140625" style="6" customWidth="1"/>
    <col min="13315" max="13315" width="12.140625" style="6" customWidth="1"/>
    <col min="13316" max="13316" width="50.7109375" style="6" customWidth="1"/>
    <col min="13317" max="13317" width="12" style="6" customWidth="1"/>
    <col min="13318" max="13318" width="7.140625" style="6" customWidth="1"/>
    <col min="13319" max="13319" width="14.28515625" style="6" customWidth="1"/>
    <col min="13320" max="13320" width="17.140625" style="6" customWidth="1"/>
    <col min="13321" max="13568" width="9.140625" style="6"/>
    <col min="13569" max="13569" width="4.42578125" style="6" customWidth="1"/>
    <col min="13570" max="13570" width="5.140625" style="6" customWidth="1"/>
    <col min="13571" max="13571" width="12.140625" style="6" customWidth="1"/>
    <col min="13572" max="13572" width="50.7109375" style="6" customWidth="1"/>
    <col min="13573" max="13573" width="12" style="6" customWidth="1"/>
    <col min="13574" max="13574" width="7.140625" style="6" customWidth="1"/>
    <col min="13575" max="13575" width="14.28515625" style="6" customWidth="1"/>
    <col min="13576" max="13576" width="17.140625" style="6" customWidth="1"/>
    <col min="13577" max="13824" width="9.140625" style="6"/>
    <col min="13825" max="13825" width="4.42578125" style="6" customWidth="1"/>
    <col min="13826" max="13826" width="5.140625" style="6" customWidth="1"/>
    <col min="13827" max="13827" width="12.140625" style="6" customWidth="1"/>
    <col min="13828" max="13828" width="50.7109375" style="6" customWidth="1"/>
    <col min="13829" max="13829" width="12" style="6" customWidth="1"/>
    <col min="13830" max="13830" width="7.140625" style="6" customWidth="1"/>
    <col min="13831" max="13831" width="14.28515625" style="6" customWidth="1"/>
    <col min="13832" max="13832" width="17.140625" style="6" customWidth="1"/>
    <col min="13833" max="14080" width="9.140625" style="6"/>
    <col min="14081" max="14081" width="4.42578125" style="6" customWidth="1"/>
    <col min="14082" max="14082" width="5.140625" style="6" customWidth="1"/>
    <col min="14083" max="14083" width="12.140625" style="6" customWidth="1"/>
    <col min="14084" max="14084" width="50.7109375" style="6" customWidth="1"/>
    <col min="14085" max="14085" width="12" style="6" customWidth="1"/>
    <col min="14086" max="14086" width="7.140625" style="6" customWidth="1"/>
    <col min="14087" max="14087" width="14.28515625" style="6" customWidth="1"/>
    <col min="14088" max="14088" width="17.140625" style="6" customWidth="1"/>
    <col min="14089" max="14336" width="9.140625" style="6"/>
    <col min="14337" max="14337" width="4.42578125" style="6" customWidth="1"/>
    <col min="14338" max="14338" width="5.140625" style="6" customWidth="1"/>
    <col min="14339" max="14339" width="12.140625" style="6" customWidth="1"/>
    <col min="14340" max="14340" width="50.7109375" style="6" customWidth="1"/>
    <col min="14341" max="14341" width="12" style="6" customWidth="1"/>
    <col min="14342" max="14342" width="7.140625" style="6" customWidth="1"/>
    <col min="14343" max="14343" width="14.28515625" style="6" customWidth="1"/>
    <col min="14344" max="14344" width="17.140625" style="6" customWidth="1"/>
    <col min="14345" max="14592" width="9.140625" style="6"/>
    <col min="14593" max="14593" width="4.42578125" style="6" customWidth="1"/>
    <col min="14594" max="14594" width="5.140625" style="6" customWidth="1"/>
    <col min="14595" max="14595" width="12.140625" style="6" customWidth="1"/>
    <col min="14596" max="14596" width="50.7109375" style="6" customWidth="1"/>
    <col min="14597" max="14597" width="12" style="6" customWidth="1"/>
    <col min="14598" max="14598" width="7.140625" style="6" customWidth="1"/>
    <col min="14599" max="14599" width="14.28515625" style="6" customWidth="1"/>
    <col min="14600" max="14600" width="17.140625" style="6" customWidth="1"/>
    <col min="14601" max="14848" width="9.140625" style="6"/>
    <col min="14849" max="14849" width="4.42578125" style="6" customWidth="1"/>
    <col min="14850" max="14850" width="5.140625" style="6" customWidth="1"/>
    <col min="14851" max="14851" width="12.140625" style="6" customWidth="1"/>
    <col min="14852" max="14852" width="50.7109375" style="6" customWidth="1"/>
    <col min="14853" max="14853" width="12" style="6" customWidth="1"/>
    <col min="14854" max="14854" width="7.140625" style="6" customWidth="1"/>
    <col min="14855" max="14855" width="14.28515625" style="6" customWidth="1"/>
    <col min="14856" max="14856" width="17.140625" style="6" customWidth="1"/>
    <col min="14857" max="15104" width="9.140625" style="6"/>
    <col min="15105" max="15105" width="4.42578125" style="6" customWidth="1"/>
    <col min="15106" max="15106" width="5.140625" style="6" customWidth="1"/>
    <col min="15107" max="15107" width="12.140625" style="6" customWidth="1"/>
    <col min="15108" max="15108" width="50.7109375" style="6" customWidth="1"/>
    <col min="15109" max="15109" width="12" style="6" customWidth="1"/>
    <col min="15110" max="15110" width="7.140625" style="6" customWidth="1"/>
    <col min="15111" max="15111" width="14.28515625" style="6" customWidth="1"/>
    <col min="15112" max="15112" width="17.140625" style="6" customWidth="1"/>
    <col min="15113" max="15360" width="9.140625" style="6"/>
    <col min="15361" max="15361" width="4.42578125" style="6" customWidth="1"/>
    <col min="15362" max="15362" width="5.140625" style="6" customWidth="1"/>
    <col min="15363" max="15363" width="12.140625" style="6" customWidth="1"/>
    <col min="15364" max="15364" width="50.7109375" style="6" customWidth="1"/>
    <col min="15365" max="15365" width="12" style="6" customWidth="1"/>
    <col min="15366" max="15366" width="7.140625" style="6" customWidth="1"/>
    <col min="15367" max="15367" width="14.28515625" style="6" customWidth="1"/>
    <col min="15368" max="15368" width="17.140625" style="6" customWidth="1"/>
    <col min="15369" max="15616" width="9.140625" style="6"/>
    <col min="15617" max="15617" width="4.42578125" style="6" customWidth="1"/>
    <col min="15618" max="15618" width="5.140625" style="6" customWidth="1"/>
    <col min="15619" max="15619" width="12.140625" style="6" customWidth="1"/>
    <col min="15620" max="15620" width="50.7109375" style="6" customWidth="1"/>
    <col min="15621" max="15621" width="12" style="6" customWidth="1"/>
    <col min="15622" max="15622" width="7.140625" style="6" customWidth="1"/>
    <col min="15623" max="15623" width="14.28515625" style="6" customWidth="1"/>
    <col min="15624" max="15624" width="17.140625" style="6" customWidth="1"/>
    <col min="15625" max="15872" width="9.140625" style="6"/>
    <col min="15873" max="15873" width="4.42578125" style="6" customWidth="1"/>
    <col min="15874" max="15874" width="5.140625" style="6" customWidth="1"/>
    <col min="15875" max="15875" width="12.140625" style="6" customWidth="1"/>
    <col min="15876" max="15876" width="50.7109375" style="6" customWidth="1"/>
    <col min="15877" max="15877" width="12" style="6" customWidth="1"/>
    <col min="15878" max="15878" width="7.140625" style="6" customWidth="1"/>
    <col min="15879" max="15879" width="14.28515625" style="6" customWidth="1"/>
    <col min="15880" max="15880" width="17.140625" style="6" customWidth="1"/>
    <col min="15881" max="16128" width="9.140625" style="6"/>
    <col min="16129" max="16129" width="4.42578125" style="6" customWidth="1"/>
    <col min="16130" max="16130" width="5.140625" style="6" customWidth="1"/>
    <col min="16131" max="16131" width="12.140625" style="6" customWidth="1"/>
    <col min="16132" max="16132" width="50.7109375" style="6" customWidth="1"/>
    <col min="16133" max="16133" width="12" style="6" customWidth="1"/>
    <col min="16134" max="16134" width="7.140625" style="6" customWidth="1"/>
    <col min="16135" max="16135" width="14.28515625" style="6" customWidth="1"/>
    <col min="16136" max="16136" width="17.140625" style="6" customWidth="1"/>
    <col min="16137" max="16384" width="9.140625" style="6"/>
  </cols>
  <sheetData>
    <row r="1" spans="1:8" x14ac:dyDescent="0.2">
      <c r="A1" s="27" t="s">
        <v>470</v>
      </c>
      <c r="B1" s="27" t="s">
        <v>471</v>
      </c>
      <c r="C1" s="5" t="s">
        <v>472</v>
      </c>
      <c r="D1" s="5" t="s">
        <v>473</v>
      </c>
      <c r="E1" s="5" t="s">
        <v>474</v>
      </c>
      <c r="F1" s="27" t="s">
        <v>475</v>
      </c>
      <c r="G1" s="5" t="s">
        <v>476</v>
      </c>
      <c r="H1" s="5" t="s">
        <v>477</v>
      </c>
    </row>
    <row r="2" spans="1:8" x14ac:dyDescent="0.2">
      <c r="A2" s="28" t="s">
        <v>478</v>
      </c>
      <c r="B2" s="28">
        <v>1</v>
      </c>
      <c r="C2" s="7" t="s">
        <v>479</v>
      </c>
      <c r="D2" s="7" t="s">
        <v>407</v>
      </c>
      <c r="E2" s="7" t="s">
        <v>480</v>
      </c>
      <c r="F2" s="28">
        <v>473</v>
      </c>
      <c r="G2" s="7" t="s">
        <v>481</v>
      </c>
      <c r="H2" s="28">
        <v>1</v>
      </c>
    </row>
    <row r="3" spans="1:8" x14ac:dyDescent="0.2">
      <c r="A3" s="28" t="s">
        <v>482</v>
      </c>
      <c r="B3" s="28">
        <v>2</v>
      </c>
      <c r="C3" s="7" t="s">
        <v>483</v>
      </c>
      <c r="D3" s="7" t="s">
        <v>408</v>
      </c>
      <c r="E3" s="7" t="s">
        <v>480</v>
      </c>
      <c r="F3" s="28">
        <v>203</v>
      </c>
      <c r="G3" s="7" t="s">
        <v>481</v>
      </c>
      <c r="H3" s="28">
        <v>2</v>
      </c>
    </row>
    <row r="4" spans="1:8" x14ac:dyDescent="0.2">
      <c r="A4" s="28" t="s">
        <v>484</v>
      </c>
      <c r="B4" s="28">
        <v>3</v>
      </c>
      <c r="C4" s="7" t="s">
        <v>409</v>
      </c>
      <c r="D4" s="7" t="s">
        <v>410</v>
      </c>
      <c r="E4" s="7" t="s">
        <v>480</v>
      </c>
      <c r="F4" s="28">
        <v>648</v>
      </c>
      <c r="G4" s="7" t="s">
        <v>481</v>
      </c>
      <c r="H4" s="28">
        <v>3</v>
      </c>
    </row>
    <row r="5" spans="1:8" x14ac:dyDescent="0.2">
      <c r="A5" s="28" t="s">
        <v>485</v>
      </c>
      <c r="B5" s="28">
        <v>4</v>
      </c>
      <c r="C5" s="7" t="s">
        <v>411</v>
      </c>
      <c r="D5" s="7" t="s">
        <v>412</v>
      </c>
      <c r="E5" s="7" t="s">
        <v>480</v>
      </c>
      <c r="F5" s="28">
        <v>2076</v>
      </c>
      <c r="G5" s="7" t="s">
        <v>481</v>
      </c>
      <c r="H5" s="28">
        <v>4</v>
      </c>
    </row>
    <row r="6" spans="1:8" x14ac:dyDescent="0.2">
      <c r="A6" s="28" t="s">
        <v>486</v>
      </c>
      <c r="B6" s="28">
        <v>5</v>
      </c>
      <c r="C6" s="7" t="s">
        <v>487</v>
      </c>
      <c r="D6" s="7" t="s">
        <v>413</v>
      </c>
      <c r="E6" s="7" t="s">
        <v>480</v>
      </c>
      <c r="F6" s="28">
        <v>386</v>
      </c>
      <c r="G6" s="7" t="s">
        <v>481</v>
      </c>
      <c r="H6" s="28">
        <v>5</v>
      </c>
    </row>
    <row r="7" spans="1:8" x14ac:dyDescent="0.2">
      <c r="A7" s="28" t="s">
        <v>488</v>
      </c>
      <c r="B7" s="28">
        <v>6</v>
      </c>
      <c r="C7" s="7" t="s">
        <v>489</v>
      </c>
      <c r="D7" s="7" t="s">
        <v>416</v>
      </c>
      <c r="E7" s="7" t="s">
        <v>480</v>
      </c>
      <c r="F7" s="28">
        <v>143</v>
      </c>
      <c r="G7" s="7" t="s">
        <v>481</v>
      </c>
      <c r="H7" s="28">
        <v>6</v>
      </c>
    </row>
    <row r="8" spans="1:8" x14ac:dyDescent="0.2">
      <c r="A8" s="28" t="s">
        <v>490</v>
      </c>
      <c r="B8" s="28">
        <v>7</v>
      </c>
      <c r="C8" s="7" t="s">
        <v>491</v>
      </c>
      <c r="D8" s="7" t="s">
        <v>417</v>
      </c>
      <c r="E8" s="7" t="s">
        <v>480</v>
      </c>
      <c r="F8" s="28">
        <v>6</v>
      </c>
      <c r="G8" s="7" t="s">
        <v>481</v>
      </c>
      <c r="H8" s="28">
        <v>7</v>
      </c>
    </row>
    <row r="9" spans="1:8" x14ac:dyDescent="0.2">
      <c r="A9" s="28" t="s">
        <v>492</v>
      </c>
      <c r="B9" s="28">
        <v>8</v>
      </c>
      <c r="C9" s="7" t="s">
        <v>493</v>
      </c>
      <c r="D9" s="7" t="s">
        <v>419</v>
      </c>
      <c r="E9" s="7" t="s">
        <v>480</v>
      </c>
      <c r="F9" s="28">
        <v>182</v>
      </c>
      <c r="G9" s="7" t="s">
        <v>481</v>
      </c>
      <c r="H9" s="28">
        <v>8</v>
      </c>
    </row>
    <row r="10" spans="1:8" x14ac:dyDescent="0.2">
      <c r="A10" s="28" t="s">
        <v>494</v>
      </c>
      <c r="B10" s="28">
        <v>9</v>
      </c>
      <c r="C10" s="7" t="s">
        <v>495</v>
      </c>
      <c r="D10" s="7" t="s">
        <v>420</v>
      </c>
      <c r="E10" s="7" t="s">
        <v>480</v>
      </c>
      <c r="F10" s="28">
        <v>106</v>
      </c>
      <c r="G10" s="7" t="s">
        <v>481</v>
      </c>
      <c r="H10" s="28">
        <v>9</v>
      </c>
    </row>
    <row r="11" spans="1:8" x14ac:dyDescent="0.2">
      <c r="A11" s="28" t="s">
        <v>496</v>
      </c>
      <c r="B11" s="28">
        <v>10</v>
      </c>
      <c r="C11" s="7" t="s">
        <v>497</v>
      </c>
      <c r="D11" s="7" t="s">
        <v>422</v>
      </c>
      <c r="E11" s="7" t="s">
        <v>480</v>
      </c>
      <c r="F11" s="28">
        <v>1708</v>
      </c>
      <c r="G11" s="7" t="s">
        <v>498</v>
      </c>
      <c r="H11" s="28">
        <v>10</v>
      </c>
    </row>
    <row r="12" spans="1:8" x14ac:dyDescent="0.2">
      <c r="A12" s="28" t="s">
        <v>499</v>
      </c>
      <c r="B12" s="28">
        <v>11</v>
      </c>
      <c r="C12" s="7" t="s">
        <v>500</v>
      </c>
      <c r="D12" s="7" t="s">
        <v>423</v>
      </c>
      <c r="E12" s="7" t="s">
        <v>480</v>
      </c>
      <c r="F12" s="28">
        <v>535</v>
      </c>
      <c r="G12" s="7" t="s">
        <v>498</v>
      </c>
      <c r="H12" s="28">
        <v>11</v>
      </c>
    </row>
    <row r="13" spans="1:8" x14ac:dyDescent="0.2">
      <c r="A13" s="28" t="s">
        <v>501</v>
      </c>
      <c r="B13" s="28">
        <v>12</v>
      </c>
      <c r="C13" s="7" t="s">
        <v>502</v>
      </c>
      <c r="D13" s="7" t="s">
        <v>424</v>
      </c>
      <c r="E13" s="7" t="s">
        <v>480</v>
      </c>
      <c r="F13" s="28">
        <v>389</v>
      </c>
      <c r="G13" s="7" t="s">
        <v>498</v>
      </c>
      <c r="H13" s="28">
        <v>12</v>
      </c>
    </row>
    <row r="14" spans="1:8" x14ac:dyDescent="0.2">
      <c r="A14" s="28" t="s">
        <v>503</v>
      </c>
      <c r="B14" s="28">
        <v>13</v>
      </c>
      <c r="C14" s="7" t="s">
        <v>504</v>
      </c>
      <c r="D14" s="7" t="s">
        <v>426</v>
      </c>
      <c r="E14" s="7" t="s">
        <v>480</v>
      </c>
      <c r="F14" s="28">
        <v>29</v>
      </c>
      <c r="G14" s="7" t="s">
        <v>498</v>
      </c>
      <c r="H14" s="28">
        <v>13</v>
      </c>
    </row>
    <row r="15" spans="1:8" x14ac:dyDescent="0.2">
      <c r="A15" s="28" t="s">
        <v>505</v>
      </c>
      <c r="B15" s="28">
        <v>14</v>
      </c>
      <c r="C15" s="7" t="s">
        <v>506</v>
      </c>
      <c r="D15" s="7" t="s">
        <v>427</v>
      </c>
      <c r="E15" s="7" t="s">
        <v>480</v>
      </c>
      <c r="F15" s="28">
        <v>20</v>
      </c>
      <c r="G15" s="7" t="s">
        <v>498</v>
      </c>
      <c r="H15" s="28">
        <v>14</v>
      </c>
    </row>
    <row r="16" spans="1:8" x14ac:dyDescent="0.2">
      <c r="A16" s="28" t="s">
        <v>507</v>
      </c>
      <c r="B16" s="28">
        <v>15</v>
      </c>
      <c r="C16" s="7" t="s">
        <v>508</v>
      </c>
      <c r="D16" s="7" t="s">
        <v>428</v>
      </c>
      <c r="E16" s="7" t="s">
        <v>480</v>
      </c>
      <c r="F16" s="28">
        <v>140</v>
      </c>
      <c r="G16" s="7" t="s">
        <v>498</v>
      </c>
      <c r="H16" s="28">
        <v>15</v>
      </c>
    </row>
    <row r="17" spans="1:8" x14ac:dyDescent="0.2">
      <c r="A17" s="28" t="s">
        <v>509</v>
      </c>
      <c r="B17" s="28">
        <v>16</v>
      </c>
      <c r="C17" s="7" t="s">
        <v>510</v>
      </c>
      <c r="D17" s="7" t="s">
        <v>429</v>
      </c>
      <c r="E17" s="7" t="s">
        <v>480</v>
      </c>
      <c r="F17" s="28">
        <v>80</v>
      </c>
      <c r="G17" s="7" t="s">
        <v>498</v>
      </c>
      <c r="H17" s="28">
        <v>16</v>
      </c>
    </row>
    <row r="18" spans="1:8" x14ac:dyDescent="0.2">
      <c r="A18" s="28" t="s">
        <v>511</v>
      </c>
      <c r="B18" s="28">
        <v>17</v>
      </c>
      <c r="C18" s="7" t="s">
        <v>512</v>
      </c>
      <c r="D18" s="7" t="s">
        <v>430</v>
      </c>
      <c r="E18" s="7" t="s">
        <v>480</v>
      </c>
      <c r="F18" s="28">
        <v>80</v>
      </c>
      <c r="G18" s="7" t="s">
        <v>498</v>
      </c>
      <c r="H18" s="28">
        <v>17</v>
      </c>
    </row>
    <row r="19" spans="1:8" x14ac:dyDescent="0.2">
      <c r="A19" s="28" t="s">
        <v>513</v>
      </c>
      <c r="B19" s="28">
        <v>18</v>
      </c>
      <c r="C19" s="7" t="s">
        <v>514</v>
      </c>
      <c r="D19" s="7" t="s">
        <v>515</v>
      </c>
      <c r="E19" s="7" t="s">
        <v>480</v>
      </c>
      <c r="F19" s="28">
        <v>857</v>
      </c>
      <c r="G19" s="7" t="s">
        <v>498</v>
      </c>
      <c r="H19" s="28">
        <v>18</v>
      </c>
    </row>
    <row r="20" spans="1:8" x14ac:dyDescent="0.2">
      <c r="A20" s="28" t="s">
        <v>516</v>
      </c>
      <c r="B20" s="28">
        <v>19</v>
      </c>
      <c r="C20" s="7" t="s">
        <v>432</v>
      </c>
      <c r="D20" s="7" t="s">
        <v>433</v>
      </c>
      <c r="E20" s="7" t="s">
        <v>480</v>
      </c>
      <c r="F20" s="28">
        <v>35</v>
      </c>
      <c r="G20" s="7" t="s">
        <v>498</v>
      </c>
      <c r="H20" s="28">
        <v>19</v>
      </c>
    </row>
    <row r="21" spans="1:8" x14ac:dyDescent="0.2">
      <c r="A21" s="28" t="s">
        <v>517</v>
      </c>
      <c r="B21" s="28">
        <v>20</v>
      </c>
      <c r="C21" s="7" t="s">
        <v>518</v>
      </c>
      <c r="D21" s="7" t="s">
        <v>435</v>
      </c>
      <c r="E21" s="7" t="s">
        <v>480</v>
      </c>
      <c r="F21" s="28">
        <v>293</v>
      </c>
      <c r="G21" s="7" t="s">
        <v>498</v>
      </c>
      <c r="H21" s="28">
        <v>20</v>
      </c>
    </row>
    <row r="22" spans="1:8" x14ac:dyDescent="0.2">
      <c r="A22" s="28" t="s">
        <v>519</v>
      </c>
      <c r="B22" s="28">
        <v>21</v>
      </c>
      <c r="C22" s="7" t="s">
        <v>520</v>
      </c>
      <c r="D22" s="7" t="s">
        <v>436</v>
      </c>
      <c r="E22" s="7" t="s">
        <v>480</v>
      </c>
      <c r="F22" s="28">
        <v>490</v>
      </c>
      <c r="G22" s="7" t="s">
        <v>481</v>
      </c>
      <c r="H22" s="28">
        <v>21</v>
      </c>
    </row>
    <row r="23" spans="1:8" x14ac:dyDescent="0.2">
      <c r="A23" s="28" t="s">
        <v>521</v>
      </c>
      <c r="B23" s="28">
        <v>22</v>
      </c>
      <c r="C23" s="7" t="s">
        <v>522</v>
      </c>
      <c r="D23" s="7" t="s">
        <v>437</v>
      </c>
      <c r="E23" s="7" t="s">
        <v>480</v>
      </c>
      <c r="F23" s="28">
        <v>125</v>
      </c>
      <c r="G23" s="7" t="s">
        <v>498</v>
      </c>
      <c r="H23" s="28">
        <v>22</v>
      </c>
    </row>
    <row r="24" spans="1:8" x14ac:dyDescent="0.2">
      <c r="A24" s="28" t="s">
        <v>523</v>
      </c>
      <c r="B24" s="28">
        <v>23</v>
      </c>
      <c r="C24" s="7" t="s">
        <v>524</v>
      </c>
      <c r="D24" s="7" t="s">
        <v>438</v>
      </c>
      <c r="E24" s="7" t="s">
        <v>480</v>
      </c>
      <c r="F24" s="28">
        <v>265</v>
      </c>
      <c r="G24" s="7" t="s">
        <v>498</v>
      </c>
      <c r="H24" s="28">
        <v>23</v>
      </c>
    </row>
    <row r="25" spans="1:8" x14ac:dyDescent="0.2">
      <c r="A25" s="28" t="s">
        <v>525</v>
      </c>
      <c r="B25" s="28">
        <v>24</v>
      </c>
      <c r="C25" s="7" t="s">
        <v>526</v>
      </c>
      <c r="D25" s="7" t="s">
        <v>439</v>
      </c>
      <c r="E25" s="7" t="s">
        <v>527</v>
      </c>
      <c r="F25" s="28">
        <v>41</v>
      </c>
      <c r="G25" s="7" t="s">
        <v>498</v>
      </c>
      <c r="H25" s="28">
        <v>24</v>
      </c>
    </row>
    <row r="26" spans="1:8" x14ac:dyDescent="0.2">
      <c r="A26" s="28" t="s">
        <v>528</v>
      </c>
      <c r="B26" s="28">
        <v>25</v>
      </c>
      <c r="C26" s="7" t="s">
        <v>529</v>
      </c>
      <c r="D26" s="7" t="s">
        <v>440</v>
      </c>
      <c r="E26" s="7" t="s">
        <v>527</v>
      </c>
      <c r="F26" s="28">
        <v>12</v>
      </c>
      <c r="G26" s="7" t="s">
        <v>498</v>
      </c>
      <c r="H26" s="28">
        <v>25</v>
      </c>
    </row>
    <row r="27" spans="1:8" x14ac:dyDescent="0.2">
      <c r="D27" s="8">
        <v>0</v>
      </c>
      <c r="H27" s="9" t="s">
        <v>93</v>
      </c>
    </row>
    <row r="28" spans="1:8" x14ac:dyDescent="0.2">
      <c r="D28" s="10" t="s">
        <v>530</v>
      </c>
      <c r="H28" s="9" t="s">
        <v>93</v>
      </c>
    </row>
  </sheetData>
  <pageMargins left="0.8" right="0.8" top="1" bottom="1" header="0.5" footer="0.5"/>
  <pageSetup paperSize="9" firstPageNumber="429496729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9">
    <pageSetUpPr autoPageBreaks="0"/>
  </sheetPr>
  <dimension ref="A1:I85"/>
  <sheetViews>
    <sheetView workbookViewId="0">
      <selection activeCell="E91" sqref="E91"/>
    </sheetView>
  </sheetViews>
  <sheetFormatPr defaultRowHeight="12.75" x14ac:dyDescent="0.2"/>
  <cols>
    <col min="1" max="1" width="4.42578125" style="34" customWidth="1"/>
    <col min="2" max="2" width="5.140625" style="34" customWidth="1"/>
    <col min="3" max="3" width="12.28515625" style="35" customWidth="1"/>
    <col min="4" max="4" width="43.7109375" style="35" customWidth="1"/>
    <col min="5" max="5" width="12" style="35" customWidth="1"/>
    <col min="6" max="6" width="7.140625" style="34" customWidth="1"/>
    <col min="7" max="7" width="13.140625" style="35" customWidth="1"/>
    <col min="8" max="8" width="17.140625" style="35" customWidth="1"/>
    <col min="9" max="9" width="18.7109375" style="34" customWidth="1"/>
    <col min="10" max="256" width="9.140625" style="31"/>
    <col min="257" max="257" width="4.42578125" style="31" customWidth="1"/>
    <col min="258" max="258" width="5.140625" style="31" customWidth="1"/>
    <col min="259" max="259" width="12.28515625" style="31" customWidth="1"/>
    <col min="260" max="260" width="43.7109375" style="31" customWidth="1"/>
    <col min="261" max="261" width="12" style="31" customWidth="1"/>
    <col min="262" max="262" width="7.140625" style="31" customWidth="1"/>
    <col min="263" max="263" width="13.140625" style="31" customWidth="1"/>
    <col min="264" max="264" width="17.140625" style="31" customWidth="1"/>
    <col min="265" max="265" width="18.7109375" style="31" customWidth="1"/>
    <col min="266" max="512" width="9.140625" style="31"/>
    <col min="513" max="513" width="4.42578125" style="31" customWidth="1"/>
    <col min="514" max="514" width="5.140625" style="31" customWidth="1"/>
    <col min="515" max="515" width="12.28515625" style="31" customWidth="1"/>
    <col min="516" max="516" width="43.7109375" style="31" customWidth="1"/>
    <col min="517" max="517" width="12" style="31" customWidth="1"/>
    <col min="518" max="518" width="7.140625" style="31" customWidth="1"/>
    <col min="519" max="519" width="13.140625" style="31" customWidth="1"/>
    <col min="520" max="520" width="17.140625" style="31" customWidth="1"/>
    <col min="521" max="521" width="18.7109375" style="31" customWidth="1"/>
    <col min="522" max="768" width="9.140625" style="31"/>
    <col min="769" max="769" width="4.42578125" style="31" customWidth="1"/>
    <col min="770" max="770" width="5.140625" style="31" customWidth="1"/>
    <col min="771" max="771" width="12.28515625" style="31" customWidth="1"/>
    <col min="772" max="772" width="43.7109375" style="31" customWidth="1"/>
    <col min="773" max="773" width="12" style="31" customWidth="1"/>
    <col min="774" max="774" width="7.140625" style="31" customWidth="1"/>
    <col min="775" max="775" width="13.140625" style="31" customWidth="1"/>
    <col min="776" max="776" width="17.140625" style="31" customWidth="1"/>
    <col min="777" max="777" width="18.7109375" style="31" customWidth="1"/>
    <col min="778" max="1024" width="9.140625" style="31"/>
    <col min="1025" max="1025" width="4.42578125" style="31" customWidth="1"/>
    <col min="1026" max="1026" width="5.140625" style="31" customWidth="1"/>
    <col min="1027" max="1027" width="12.28515625" style="31" customWidth="1"/>
    <col min="1028" max="1028" width="43.7109375" style="31" customWidth="1"/>
    <col min="1029" max="1029" width="12" style="31" customWidth="1"/>
    <col min="1030" max="1030" width="7.140625" style="31" customWidth="1"/>
    <col min="1031" max="1031" width="13.140625" style="31" customWidth="1"/>
    <col min="1032" max="1032" width="17.140625" style="31" customWidth="1"/>
    <col min="1033" max="1033" width="18.7109375" style="31" customWidth="1"/>
    <col min="1034" max="1280" width="9.140625" style="31"/>
    <col min="1281" max="1281" width="4.42578125" style="31" customWidth="1"/>
    <col min="1282" max="1282" width="5.140625" style="31" customWidth="1"/>
    <col min="1283" max="1283" width="12.28515625" style="31" customWidth="1"/>
    <col min="1284" max="1284" width="43.7109375" style="31" customWidth="1"/>
    <col min="1285" max="1285" width="12" style="31" customWidth="1"/>
    <col min="1286" max="1286" width="7.140625" style="31" customWidth="1"/>
    <col min="1287" max="1287" width="13.140625" style="31" customWidth="1"/>
    <col min="1288" max="1288" width="17.140625" style="31" customWidth="1"/>
    <col min="1289" max="1289" width="18.7109375" style="31" customWidth="1"/>
    <col min="1290" max="1536" width="9.140625" style="31"/>
    <col min="1537" max="1537" width="4.42578125" style="31" customWidth="1"/>
    <col min="1538" max="1538" width="5.140625" style="31" customWidth="1"/>
    <col min="1539" max="1539" width="12.28515625" style="31" customWidth="1"/>
    <col min="1540" max="1540" width="43.7109375" style="31" customWidth="1"/>
    <col min="1541" max="1541" width="12" style="31" customWidth="1"/>
    <col min="1542" max="1542" width="7.140625" style="31" customWidth="1"/>
    <col min="1543" max="1543" width="13.140625" style="31" customWidth="1"/>
    <col min="1544" max="1544" width="17.140625" style="31" customWidth="1"/>
    <col min="1545" max="1545" width="18.7109375" style="31" customWidth="1"/>
    <col min="1546" max="1792" width="9.140625" style="31"/>
    <col min="1793" max="1793" width="4.42578125" style="31" customWidth="1"/>
    <col min="1794" max="1794" width="5.140625" style="31" customWidth="1"/>
    <col min="1795" max="1795" width="12.28515625" style="31" customWidth="1"/>
    <col min="1796" max="1796" width="43.7109375" style="31" customWidth="1"/>
    <col min="1797" max="1797" width="12" style="31" customWidth="1"/>
    <col min="1798" max="1798" width="7.140625" style="31" customWidth="1"/>
    <col min="1799" max="1799" width="13.140625" style="31" customWidth="1"/>
    <col min="1800" max="1800" width="17.140625" style="31" customWidth="1"/>
    <col min="1801" max="1801" width="18.7109375" style="31" customWidth="1"/>
    <col min="1802" max="2048" width="9.140625" style="31"/>
    <col min="2049" max="2049" width="4.42578125" style="31" customWidth="1"/>
    <col min="2050" max="2050" width="5.140625" style="31" customWidth="1"/>
    <col min="2051" max="2051" width="12.28515625" style="31" customWidth="1"/>
    <col min="2052" max="2052" width="43.7109375" style="31" customWidth="1"/>
    <col min="2053" max="2053" width="12" style="31" customWidth="1"/>
    <col min="2054" max="2054" width="7.140625" style="31" customWidth="1"/>
    <col min="2055" max="2055" width="13.140625" style="31" customWidth="1"/>
    <col min="2056" max="2056" width="17.140625" style="31" customWidth="1"/>
    <col min="2057" max="2057" width="18.7109375" style="31" customWidth="1"/>
    <col min="2058" max="2304" width="9.140625" style="31"/>
    <col min="2305" max="2305" width="4.42578125" style="31" customWidth="1"/>
    <col min="2306" max="2306" width="5.140625" style="31" customWidth="1"/>
    <col min="2307" max="2307" width="12.28515625" style="31" customWidth="1"/>
    <col min="2308" max="2308" width="43.7109375" style="31" customWidth="1"/>
    <col min="2309" max="2309" width="12" style="31" customWidth="1"/>
    <col min="2310" max="2310" width="7.140625" style="31" customWidth="1"/>
    <col min="2311" max="2311" width="13.140625" style="31" customWidth="1"/>
    <col min="2312" max="2312" width="17.140625" style="31" customWidth="1"/>
    <col min="2313" max="2313" width="18.7109375" style="31" customWidth="1"/>
    <col min="2314" max="2560" width="9.140625" style="31"/>
    <col min="2561" max="2561" width="4.42578125" style="31" customWidth="1"/>
    <col min="2562" max="2562" width="5.140625" style="31" customWidth="1"/>
    <col min="2563" max="2563" width="12.28515625" style="31" customWidth="1"/>
    <col min="2564" max="2564" width="43.7109375" style="31" customWidth="1"/>
    <col min="2565" max="2565" width="12" style="31" customWidth="1"/>
    <col min="2566" max="2566" width="7.140625" style="31" customWidth="1"/>
    <col min="2567" max="2567" width="13.140625" style="31" customWidth="1"/>
    <col min="2568" max="2568" width="17.140625" style="31" customWidth="1"/>
    <col min="2569" max="2569" width="18.7109375" style="31" customWidth="1"/>
    <col min="2570" max="2816" width="9.140625" style="31"/>
    <col min="2817" max="2817" width="4.42578125" style="31" customWidth="1"/>
    <col min="2818" max="2818" width="5.140625" style="31" customWidth="1"/>
    <col min="2819" max="2819" width="12.28515625" style="31" customWidth="1"/>
    <col min="2820" max="2820" width="43.7109375" style="31" customWidth="1"/>
    <col min="2821" max="2821" width="12" style="31" customWidth="1"/>
    <col min="2822" max="2822" width="7.140625" style="31" customWidth="1"/>
    <col min="2823" max="2823" width="13.140625" style="31" customWidth="1"/>
    <col min="2824" max="2824" width="17.140625" style="31" customWidth="1"/>
    <col min="2825" max="2825" width="18.7109375" style="31" customWidth="1"/>
    <col min="2826" max="3072" width="9.140625" style="31"/>
    <col min="3073" max="3073" width="4.42578125" style="31" customWidth="1"/>
    <col min="3074" max="3074" width="5.140625" style="31" customWidth="1"/>
    <col min="3075" max="3075" width="12.28515625" style="31" customWidth="1"/>
    <col min="3076" max="3076" width="43.7109375" style="31" customWidth="1"/>
    <col min="3077" max="3077" width="12" style="31" customWidth="1"/>
    <col min="3078" max="3078" width="7.140625" style="31" customWidth="1"/>
    <col min="3079" max="3079" width="13.140625" style="31" customWidth="1"/>
    <col min="3080" max="3080" width="17.140625" style="31" customWidth="1"/>
    <col min="3081" max="3081" width="18.7109375" style="31" customWidth="1"/>
    <col min="3082" max="3328" width="9.140625" style="31"/>
    <col min="3329" max="3329" width="4.42578125" style="31" customWidth="1"/>
    <col min="3330" max="3330" width="5.140625" style="31" customWidth="1"/>
    <col min="3331" max="3331" width="12.28515625" style="31" customWidth="1"/>
    <col min="3332" max="3332" width="43.7109375" style="31" customWidth="1"/>
    <col min="3333" max="3333" width="12" style="31" customWidth="1"/>
    <col min="3334" max="3334" width="7.140625" style="31" customWidth="1"/>
    <col min="3335" max="3335" width="13.140625" style="31" customWidth="1"/>
    <col min="3336" max="3336" width="17.140625" style="31" customWidth="1"/>
    <col min="3337" max="3337" width="18.7109375" style="31" customWidth="1"/>
    <col min="3338" max="3584" width="9.140625" style="31"/>
    <col min="3585" max="3585" width="4.42578125" style="31" customWidth="1"/>
    <col min="3586" max="3586" width="5.140625" style="31" customWidth="1"/>
    <col min="3587" max="3587" width="12.28515625" style="31" customWidth="1"/>
    <col min="3588" max="3588" width="43.7109375" style="31" customWidth="1"/>
    <col min="3589" max="3589" width="12" style="31" customWidth="1"/>
    <col min="3590" max="3590" width="7.140625" style="31" customWidth="1"/>
    <col min="3591" max="3591" width="13.140625" style="31" customWidth="1"/>
    <col min="3592" max="3592" width="17.140625" style="31" customWidth="1"/>
    <col min="3593" max="3593" width="18.7109375" style="31" customWidth="1"/>
    <col min="3594" max="3840" width="9.140625" style="31"/>
    <col min="3841" max="3841" width="4.42578125" style="31" customWidth="1"/>
    <col min="3842" max="3842" width="5.140625" style="31" customWidth="1"/>
    <col min="3843" max="3843" width="12.28515625" style="31" customWidth="1"/>
    <col min="3844" max="3844" width="43.7109375" style="31" customWidth="1"/>
    <col min="3845" max="3845" width="12" style="31" customWidth="1"/>
    <col min="3846" max="3846" width="7.140625" style="31" customWidth="1"/>
    <col min="3847" max="3847" width="13.140625" style="31" customWidth="1"/>
    <col min="3848" max="3848" width="17.140625" style="31" customWidth="1"/>
    <col min="3849" max="3849" width="18.7109375" style="31" customWidth="1"/>
    <col min="3850" max="4096" width="9.140625" style="31"/>
    <col min="4097" max="4097" width="4.42578125" style="31" customWidth="1"/>
    <col min="4098" max="4098" width="5.140625" style="31" customWidth="1"/>
    <col min="4099" max="4099" width="12.28515625" style="31" customWidth="1"/>
    <col min="4100" max="4100" width="43.7109375" style="31" customWidth="1"/>
    <col min="4101" max="4101" width="12" style="31" customWidth="1"/>
    <col min="4102" max="4102" width="7.140625" style="31" customWidth="1"/>
    <col min="4103" max="4103" width="13.140625" style="31" customWidth="1"/>
    <col min="4104" max="4104" width="17.140625" style="31" customWidth="1"/>
    <col min="4105" max="4105" width="18.7109375" style="31" customWidth="1"/>
    <col min="4106" max="4352" width="9.140625" style="31"/>
    <col min="4353" max="4353" width="4.42578125" style="31" customWidth="1"/>
    <col min="4354" max="4354" width="5.140625" style="31" customWidth="1"/>
    <col min="4355" max="4355" width="12.28515625" style="31" customWidth="1"/>
    <col min="4356" max="4356" width="43.7109375" style="31" customWidth="1"/>
    <col min="4357" max="4357" width="12" style="31" customWidth="1"/>
    <col min="4358" max="4358" width="7.140625" style="31" customWidth="1"/>
    <col min="4359" max="4359" width="13.140625" style="31" customWidth="1"/>
    <col min="4360" max="4360" width="17.140625" style="31" customWidth="1"/>
    <col min="4361" max="4361" width="18.7109375" style="31" customWidth="1"/>
    <col min="4362" max="4608" width="9.140625" style="31"/>
    <col min="4609" max="4609" width="4.42578125" style="31" customWidth="1"/>
    <col min="4610" max="4610" width="5.140625" style="31" customWidth="1"/>
    <col min="4611" max="4611" width="12.28515625" style="31" customWidth="1"/>
    <col min="4612" max="4612" width="43.7109375" style="31" customWidth="1"/>
    <col min="4613" max="4613" width="12" style="31" customWidth="1"/>
    <col min="4614" max="4614" width="7.140625" style="31" customWidth="1"/>
    <col min="4615" max="4615" width="13.140625" style="31" customWidth="1"/>
    <col min="4616" max="4616" width="17.140625" style="31" customWidth="1"/>
    <col min="4617" max="4617" width="18.7109375" style="31" customWidth="1"/>
    <col min="4618" max="4864" width="9.140625" style="31"/>
    <col min="4865" max="4865" width="4.42578125" style="31" customWidth="1"/>
    <col min="4866" max="4866" width="5.140625" style="31" customWidth="1"/>
    <col min="4867" max="4867" width="12.28515625" style="31" customWidth="1"/>
    <col min="4868" max="4868" width="43.7109375" style="31" customWidth="1"/>
    <col min="4869" max="4869" width="12" style="31" customWidth="1"/>
    <col min="4870" max="4870" width="7.140625" style="31" customWidth="1"/>
    <col min="4871" max="4871" width="13.140625" style="31" customWidth="1"/>
    <col min="4872" max="4872" width="17.140625" style="31" customWidth="1"/>
    <col min="4873" max="4873" width="18.7109375" style="31" customWidth="1"/>
    <col min="4874" max="5120" width="9.140625" style="31"/>
    <col min="5121" max="5121" width="4.42578125" style="31" customWidth="1"/>
    <col min="5122" max="5122" width="5.140625" style="31" customWidth="1"/>
    <col min="5123" max="5123" width="12.28515625" style="31" customWidth="1"/>
    <col min="5124" max="5124" width="43.7109375" style="31" customWidth="1"/>
    <col min="5125" max="5125" width="12" style="31" customWidth="1"/>
    <col min="5126" max="5126" width="7.140625" style="31" customWidth="1"/>
    <col min="5127" max="5127" width="13.140625" style="31" customWidth="1"/>
    <col min="5128" max="5128" width="17.140625" style="31" customWidth="1"/>
    <col min="5129" max="5129" width="18.7109375" style="31" customWidth="1"/>
    <col min="5130" max="5376" width="9.140625" style="31"/>
    <col min="5377" max="5377" width="4.42578125" style="31" customWidth="1"/>
    <col min="5378" max="5378" width="5.140625" style="31" customWidth="1"/>
    <col min="5379" max="5379" width="12.28515625" style="31" customWidth="1"/>
    <col min="5380" max="5380" width="43.7109375" style="31" customWidth="1"/>
    <col min="5381" max="5381" width="12" style="31" customWidth="1"/>
    <col min="5382" max="5382" width="7.140625" style="31" customWidth="1"/>
    <col min="5383" max="5383" width="13.140625" style="31" customWidth="1"/>
    <col min="5384" max="5384" width="17.140625" style="31" customWidth="1"/>
    <col min="5385" max="5385" width="18.7109375" style="31" customWidth="1"/>
    <col min="5386" max="5632" width="9.140625" style="31"/>
    <col min="5633" max="5633" width="4.42578125" style="31" customWidth="1"/>
    <col min="5634" max="5634" width="5.140625" style="31" customWidth="1"/>
    <col min="5635" max="5635" width="12.28515625" style="31" customWidth="1"/>
    <col min="5636" max="5636" width="43.7109375" style="31" customWidth="1"/>
    <col min="5637" max="5637" width="12" style="31" customWidth="1"/>
    <col min="5638" max="5638" width="7.140625" style="31" customWidth="1"/>
    <col min="5639" max="5639" width="13.140625" style="31" customWidth="1"/>
    <col min="5640" max="5640" width="17.140625" style="31" customWidth="1"/>
    <col min="5641" max="5641" width="18.7109375" style="31" customWidth="1"/>
    <col min="5642" max="5888" width="9.140625" style="31"/>
    <col min="5889" max="5889" width="4.42578125" style="31" customWidth="1"/>
    <col min="5890" max="5890" width="5.140625" style="31" customWidth="1"/>
    <col min="5891" max="5891" width="12.28515625" style="31" customWidth="1"/>
    <col min="5892" max="5892" width="43.7109375" style="31" customWidth="1"/>
    <col min="5893" max="5893" width="12" style="31" customWidth="1"/>
    <col min="5894" max="5894" width="7.140625" style="31" customWidth="1"/>
    <col min="5895" max="5895" width="13.140625" style="31" customWidth="1"/>
    <col min="5896" max="5896" width="17.140625" style="31" customWidth="1"/>
    <col min="5897" max="5897" width="18.7109375" style="31" customWidth="1"/>
    <col min="5898" max="6144" width="9.140625" style="31"/>
    <col min="6145" max="6145" width="4.42578125" style="31" customWidth="1"/>
    <col min="6146" max="6146" width="5.140625" style="31" customWidth="1"/>
    <col min="6147" max="6147" width="12.28515625" style="31" customWidth="1"/>
    <col min="6148" max="6148" width="43.7109375" style="31" customWidth="1"/>
    <col min="6149" max="6149" width="12" style="31" customWidth="1"/>
    <col min="6150" max="6150" width="7.140625" style="31" customWidth="1"/>
    <col min="6151" max="6151" width="13.140625" style="31" customWidth="1"/>
    <col min="6152" max="6152" width="17.140625" style="31" customWidth="1"/>
    <col min="6153" max="6153" width="18.7109375" style="31" customWidth="1"/>
    <col min="6154" max="6400" width="9.140625" style="31"/>
    <col min="6401" max="6401" width="4.42578125" style="31" customWidth="1"/>
    <col min="6402" max="6402" width="5.140625" style="31" customWidth="1"/>
    <col min="6403" max="6403" width="12.28515625" style="31" customWidth="1"/>
    <col min="6404" max="6404" width="43.7109375" style="31" customWidth="1"/>
    <col min="6405" max="6405" width="12" style="31" customWidth="1"/>
    <col min="6406" max="6406" width="7.140625" style="31" customWidth="1"/>
    <col min="6407" max="6407" width="13.140625" style="31" customWidth="1"/>
    <col min="6408" max="6408" width="17.140625" style="31" customWidth="1"/>
    <col min="6409" max="6409" width="18.7109375" style="31" customWidth="1"/>
    <col min="6410" max="6656" width="9.140625" style="31"/>
    <col min="6657" max="6657" width="4.42578125" style="31" customWidth="1"/>
    <col min="6658" max="6658" width="5.140625" style="31" customWidth="1"/>
    <col min="6659" max="6659" width="12.28515625" style="31" customWidth="1"/>
    <col min="6660" max="6660" width="43.7109375" style="31" customWidth="1"/>
    <col min="6661" max="6661" width="12" style="31" customWidth="1"/>
    <col min="6662" max="6662" width="7.140625" style="31" customWidth="1"/>
    <col min="6663" max="6663" width="13.140625" style="31" customWidth="1"/>
    <col min="6664" max="6664" width="17.140625" style="31" customWidth="1"/>
    <col min="6665" max="6665" width="18.7109375" style="31" customWidth="1"/>
    <col min="6666" max="6912" width="9.140625" style="31"/>
    <col min="6913" max="6913" width="4.42578125" style="31" customWidth="1"/>
    <col min="6914" max="6914" width="5.140625" style="31" customWidth="1"/>
    <col min="6915" max="6915" width="12.28515625" style="31" customWidth="1"/>
    <col min="6916" max="6916" width="43.7109375" style="31" customWidth="1"/>
    <col min="6917" max="6917" width="12" style="31" customWidth="1"/>
    <col min="6918" max="6918" width="7.140625" style="31" customWidth="1"/>
    <col min="6919" max="6919" width="13.140625" style="31" customWidth="1"/>
    <col min="6920" max="6920" width="17.140625" style="31" customWidth="1"/>
    <col min="6921" max="6921" width="18.7109375" style="31" customWidth="1"/>
    <col min="6922" max="7168" width="9.140625" style="31"/>
    <col min="7169" max="7169" width="4.42578125" style="31" customWidth="1"/>
    <col min="7170" max="7170" width="5.140625" style="31" customWidth="1"/>
    <col min="7171" max="7171" width="12.28515625" style="31" customWidth="1"/>
    <col min="7172" max="7172" width="43.7109375" style="31" customWidth="1"/>
    <col min="7173" max="7173" width="12" style="31" customWidth="1"/>
    <col min="7174" max="7174" width="7.140625" style="31" customWidth="1"/>
    <col min="7175" max="7175" width="13.140625" style="31" customWidth="1"/>
    <col min="7176" max="7176" width="17.140625" style="31" customWidth="1"/>
    <col min="7177" max="7177" width="18.7109375" style="31" customWidth="1"/>
    <col min="7178" max="7424" width="9.140625" style="31"/>
    <col min="7425" max="7425" width="4.42578125" style="31" customWidth="1"/>
    <col min="7426" max="7426" width="5.140625" style="31" customWidth="1"/>
    <col min="7427" max="7427" width="12.28515625" style="31" customWidth="1"/>
    <col min="7428" max="7428" width="43.7109375" style="31" customWidth="1"/>
    <col min="7429" max="7429" width="12" style="31" customWidth="1"/>
    <col min="7430" max="7430" width="7.140625" style="31" customWidth="1"/>
    <col min="7431" max="7431" width="13.140625" style="31" customWidth="1"/>
    <col min="7432" max="7432" width="17.140625" style="31" customWidth="1"/>
    <col min="7433" max="7433" width="18.7109375" style="31" customWidth="1"/>
    <col min="7434" max="7680" width="9.140625" style="31"/>
    <col min="7681" max="7681" width="4.42578125" style="31" customWidth="1"/>
    <col min="7682" max="7682" width="5.140625" style="31" customWidth="1"/>
    <col min="7683" max="7683" width="12.28515625" style="31" customWidth="1"/>
    <col min="7684" max="7684" width="43.7109375" style="31" customWidth="1"/>
    <col min="7685" max="7685" width="12" style="31" customWidth="1"/>
    <col min="7686" max="7686" width="7.140625" style="31" customWidth="1"/>
    <col min="7687" max="7687" width="13.140625" style="31" customWidth="1"/>
    <col min="7688" max="7688" width="17.140625" style="31" customWidth="1"/>
    <col min="7689" max="7689" width="18.7109375" style="31" customWidth="1"/>
    <col min="7690" max="7936" width="9.140625" style="31"/>
    <col min="7937" max="7937" width="4.42578125" style="31" customWidth="1"/>
    <col min="7938" max="7938" width="5.140625" style="31" customWidth="1"/>
    <col min="7939" max="7939" width="12.28515625" style="31" customWidth="1"/>
    <col min="7940" max="7940" width="43.7109375" style="31" customWidth="1"/>
    <col min="7941" max="7941" width="12" style="31" customWidth="1"/>
    <col min="7942" max="7942" width="7.140625" style="31" customWidth="1"/>
    <col min="7943" max="7943" width="13.140625" style="31" customWidth="1"/>
    <col min="7944" max="7944" width="17.140625" style="31" customWidth="1"/>
    <col min="7945" max="7945" width="18.7109375" style="31" customWidth="1"/>
    <col min="7946" max="8192" width="9.140625" style="31"/>
    <col min="8193" max="8193" width="4.42578125" style="31" customWidth="1"/>
    <col min="8194" max="8194" width="5.140625" style="31" customWidth="1"/>
    <col min="8195" max="8195" width="12.28515625" style="31" customWidth="1"/>
    <col min="8196" max="8196" width="43.7109375" style="31" customWidth="1"/>
    <col min="8197" max="8197" width="12" style="31" customWidth="1"/>
    <col min="8198" max="8198" width="7.140625" style="31" customWidth="1"/>
    <col min="8199" max="8199" width="13.140625" style="31" customWidth="1"/>
    <col min="8200" max="8200" width="17.140625" style="31" customWidth="1"/>
    <col min="8201" max="8201" width="18.7109375" style="31" customWidth="1"/>
    <col min="8202" max="8448" width="9.140625" style="31"/>
    <col min="8449" max="8449" width="4.42578125" style="31" customWidth="1"/>
    <col min="8450" max="8450" width="5.140625" style="31" customWidth="1"/>
    <col min="8451" max="8451" width="12.28515625" style="31" customWidth="1"/>
    <col min="8452" max="8452" width="43.7109375" style="31" customWidth="1"/>
    <col min="8453" max="8453" width="12" style="31" customWidth="1"/>
    <col min="8454" max="8454" width="7.140625" style="31" customWidth="1"/>
    <col min="8455" max="8455" width="13.140625" style="31" customWidth="1"/>
    <col min="8456" max="8456" width="17.140625" style="31" customWidth="1"/>
    <col min="8457" max="8457" width="18.7109375" style="31" customWidth="1"/>
    <col min="8458" max="8704" width="9.140625" style="31"/>
    <col min="8705" max="8705" width="4.42578125" style="31" customWidth="1"/>
    <col min="8706" max="8706" width="5.140625" style="31" customWidth="1"/>
    <col min="8707" max="8707" width="12.28515625" style="31" customWidth="1"/>
    <col min="8708" max="8708" width="43.7109375" style="31" customWidth="1"/>
    <col min="8709" max="8709" width="12" style="31" customWidth="1"/>
    <col min="8710" max="8710" width="7.140625" style="31" customWidth="1"/>
    <col min="8711" max="8711" width="13.140625" style="31" customWidth="1"/>
    <col min="8712" max="8712" width="17.140625" style="31" customWidth="1"/>
    <col min="8713" max="8713" width="18.7109375" style="31" customWidth="1"/>
    <col min="8714" max="8960" width="9.140625" style="31"/>
    <col min="8961" max="8961" width="4.42578125" style="31" customWidth="1"/>
    <col min="8962" max="8962" width="5.140625" style="31" customWidth="1"/>
    <col min="8963" max="8963" width="12.28515625" style="31" customWidth="1"/>
    <col min="8964" max="8964" width="43.7109375" style="31" customWidth="1"/>
    <col min="8965" max="8965" width="12" style="31" customWidth="1"/>
    <col min="8966" max="8966" width="7.140625" style="31" customWidth="1"/>
    <col min="8967" max="8967" width="13.140625" style="31" customWidth="1"/>
    <col min="8968" max="8968" width="17.140625" style="31" customWidth="1"/>
    <col min="8969" max="8969" width="18.7109375" style="31" customWidth="1"/>
    <col min="8970" max="9216" width="9.140625" style="31"/>
    <col min="9217" max="9217" width="4.42578125" style="31" customWidth="1"/>
    <col min="9218" max="9218" width="5.140625" style="31" customWidth="1"/>
    <col min="9219" max="9219" width="12.28515625" style="31" customWidth="1"/>
    <col min="9220" max="9220" width="43.7109375" style="31" customWidth="1"/>
    <col min="9221" max="9221" width="12" style="31" customWidth="1"/>
    <col min="9222" max="9222" width="7.140625" style="31" customWidth="1"/>
    <col min="9223" max="9223" width="13.140625" style="31" customWidth="1"/>
    <col min="9224" max="9224" width="17.140625" style="31" customWidth="1"/>
    <col min="9225" max="9225" width="18.7109375" style="31" customWidth="1"/>
    <col min="9226" max="9472" width="9.140625" style="31"/>
    <col min="9473" max="9473" width="4.42578125" style="31" customWidth="1"/>
    <col min="9474" max="9474" width="5.140625" style="31" customWidth="1"/>
    <col min="9475" max="9475" width="12.28515625" style="31" customWidth="1"/>
    <col min="9476" max="9476" width="43.7109375" style="31" customWidth="1"/>
    <col min="9477" max="9477" width="12" style="31" customWidth="1"/>
    <col min="9478" max="9478" width="7.140625" style="31" customWidth="1"/>
    <col min="9479" max="9479" width="13.140625" style="31" customWidth="1"/>
    <col min="9480" max="9480" width="17.140625" style="31" customWidth="1"/>
    <col min="9481" max="9481" width="18.7109375" style="31" customWidth="1"/>
    <col min="9482" max="9728" width="9.140625" style="31"/>
    <col min="9729" max="9729" width="4.42578125" style="31" customWidth="1"/>
    <col min="9730" max="9730" width="5.140625" style="31" customWidth="1"/>
    <col min="9731" max="9731" width="12.28515625" style="31" customWidth="1"/>
    <col min="9732" max="9732" width="43.7109375" style="31" customWidth="1"/>
    <col min="9733" max="9733" width="12" style="31" customWidth="1"/>
    <col min="9734" max="9734" width="7.140625" style="31" customWidth="1"/>
    <col min="9735" max="9735" width="13.140625" style="31" customWidth="1"/>
    <col min="9736" max="9736" width="17.140625" style="31" customWidth="1"/>
    <col min="9737" max="9737" width="18.7109375" style="31" customWidth="1"/>
    <col min="9738" max="9984" width="9.140625" style="31"/>
    <col min="9985" max="9985" width="4.42578125" style="31" customWidth="1"/>
    <col min="9986" max="9986" width="5.140625" style="31" customWidth="1"/>
    <col min="9987" max="9987" width="12.28515625" style="31" customWidth="1"/>
    <col min="9988" max="9988" width="43.7109375" style="31" customWidth="1"/>
    <col min="9989" max="9989" width="12" style="31" customWidth="1"/>
    <col min="9990" max="9990" width="7.140625" style="31" customWidth="1"/>
    <col min="9991" max="9991" width="13.140625" style="31" customWidth="1"/>
    <col min="9992" max="9992" width="17.140625" style="31" customWidth="1"/>
    <col min="9993" max="9993" width="18.7109375" style="31" customWidth="1"/>
    <col min="9994" max="10240" width="9.140625" style="31"/>
    <col min="10241" max="10241" width="4.42578125" style="31" customWidth="1"/>
    <col min="10242" max="10242" width="5.140625" style="31" customWidth="1"/>
    <col min="10243" max="10243" width="12.28515625" style="31" customWidth="1"/>
    <col min="10244" max="10244" width="43.7109375" style="31" customWidth="1"/>
    <col min="10245" max="10245" width="12" style="31" customWidth="1"/>
    <col min="10246" max="10246" width="7.140625" style="31" customWidth="1"/>
    <col min="10247" max="10247" width="13.140625" style="31" customWidth="1"/>
    <col min="10248" max="10248" width="17.140625" style="31" customWidth="1"/>
    <col min="10249" max="10249" width="18.7109375" style="31" customWidth="1"/>
    <col min="10250" max="10496" width="9.140625" style="31"/>
    <col min="10497" max="10497" width="4.42578125" style="31" customWidth="1"/>
    <col min="10498" max="10498" width="5.140625" style="31" customWidth="1"/>
    <col min="10499" max="10499" width="12.28515625" style="31" customWidth="1"/>
    <col min="10500" max="10500" width="43.7109375" style="31" customWidth="1"/>
    <col min="10501" max="10501" width="12" style="31" customWidth="1"/>
    <col min="10502" max="10502" width="7.140625" style="31" customWidth="1"/>
    <col min="10503" max="10503" width="13.140625" style="31" customWidth="1"/>
    <col min="10504" max="10504" width="17.140625" style="31" customWidth="1"/>
    <col min="10505" max="10505" width="18.7109375" style="31" customWidth="1"/>
    <col min="10506" max="10752" width="9.140625" style="31"/>
    <col min="10753" max="10753" width="4.42578125" style="31" customWidth="1"/>
    <col min="10754" max="10754" width="5.140625" style="31" customWidth="1"/>
    <col min="10755" max="10755" width="12.28515625" style="31" customWidth="1"/>
    <col min="10756" max="10756" width="43.7109375" style="31" customWidth="1"/>
    <col min="10757" max="10757" width="12" style="31" customWidth="1"/>
    <col min="10758" max="10758" width="7.140625" style="31" customWidth="1"/>
    <col min="10759" max="10759" width="13.140625" style="31" customWidth="1"/>
    <col min="10760" max="10760" width="17.140625" style="31" customWidth="1"/>
    <col min="10761" max="10761" width="18.7109375" style="31" customWidth="1"/>
    <col min="10762" max="11008" width="9.140625" style="31"/>
    <col min="11009" max="11009" width="4.42578125" style="31" customWidth="1"/>
    <col min="11010" max="11010" width="5.140625" style="31" customWidth="1"/>
    <col min="11011" max="11011" width="12.28515625" style="31" customWidth="1"/>
    <col min="11012" max="11012" width="43.7109375" style="31" customWidth="1"/>
    <col min="11013" max="11013" width="12" style="31" customWidth="1"/>
    <col min="11014" max="11014" width="7.140625" style="31" customWidth="1"/>
    <col min="11015" max="11015" width="13.140625" style="31" customWidth="1"/>
    <col min="11016" max="11016" width="17.140625" style="31" customWidth="1"/>
    <col min="11017" max="11017" width="18.7109375" style="31" customWidth="1"/>
    <col min="11018" max="11264" width="9.140625" style="31"/>
    <col min="11265" max="11265" width="4.42578125" style="31" customWidth="1"/>
    <col min="11266" max="11266" width="5.140625" style="31" customWidth="1"/>
    <col min="11267" max="11267" width="12.28515625" style="31" customWidth="1"/>
    <col min="11268" max="11268" width="43.7109375" style="31" customWidth="1"/>
    <col min="11269" max="11269" width="12" style="31" customWidth="1"/>
    <col min="11270" max="11270" width="7.140625" style="31" customWidth="1"/>
    <col min="11271" max="11271" width="13.140625" style="31" customWidth="1"/>
    <col min="11272" max="11272" width="17.140625" style="31" customWidth="1"/>
    <col min="11273" max="11273" width="18.7109375" style="31" customWidth="1"/>
    <col min="11274" max="11520" width="9.140625" style="31"/>
    <col min="11521" max="11521" width="4.42578125" style="31" customWidth="1"/>
    <col min="11522" max="11522" width="5.140625" style="31" customWidth="1"/>
    <col min="11523" max="11523" width="12.28515625" style="31" customWidth="1"/>
    <col min="11524" max="11524" width="43.7109375" style="31" customWidth="1"/>
    <col min="11525" max="11525" width="12" style="31" customWidth="1"/>
    <col min="11526" max="11526" width="7.140625" style="31" customWidth="1"/>
    <col min="11527" max="11527" width="13.140625" style="31" customWidth="1"/>
    <col min="11528" max="11528" width="17.140625" style="31" customWidth="1"/>
    <col min="11529" max="11529" width="18.7109375" style="31" customWidth="1"/>
    <col min="11530" max="11776" width="9.140625" style="31"/>
    <col min="11777" max="11777" width="4.42578125" style="31" customWidth="1"/>
    <col min="11778" max="11778" width="5.140625" style="31" customWidth="1"/>
    <col min="11779" max="11779" width="12.28515625" style="31" customWidth="1"/>
    <col min="11780" max="11780" width="43.7109375" style="31" customWidth="1"/>
    <col min="11781" max="11781" width="12" style="31" customWidth="1"/>
    <col min="11782" max="11782" width="7.140625" style="31" customWidth="1"/>
    <col min="11783" max="11783" width="13.140625" style="31" customWidth="1"/>
    <col min="11784" max="11784" width="17.140625" style="31" customWidth="1"/>
    <col min="11785" max="11785" width="18.7109375" style="31" customWidth="1"/>
    <col min="11786" max="12032" width="9.140625" style="31"/>
    <col min="12033" max="12033" width="4.42578125" style="31" customWidth="1"/>
    <col min="12034" max="12034" width="5.140625" style="31" customWidth="1"/>
    <col min="12035" max="12035" width="12.28515625" style="31" customWidth="1"/>
    <col min="12036" max="12036" width="43.7109375" style="31" customWidth="1"/>
    <col min="12037" max="12037" width="12" style="31" customWidth="1"/>
    <col min="12038" max="12038" width="7.140625" style="31" customWidth="1"/>
    <col min="12039" max="12039" width="13.140625" style="31" customWidth="1"/>
    <col min="12040" max="12040" width="17.140625" style="31" customWidth="1"/>
    <col min="12041" max="12041" width="18.7109375" style="31" customWidth="1"/>
    <col min="12042" max="12288" width="9.140625" style="31"/>
    <col min="12289" max="12289" width="4.42578125" style="31" customWidth="1"/>
    <col min="12290" max="12290" width="5.140625" style="31" customWidth="1"/>
    <col min="12291" max="12291" width="12.28515625" style="31" customWidth="1"/>
    <col min="12292" max="12292" width="43.7109375" style="31" customWidth="1"/>
    <col min="12293" max="12293" width="12" style="31" customWidth="1"/>
    <col min="12294" max="12294" width="7.140625" style="31" customWidth="1"/>
    <col min="12295" max="12295" width="13.140625" style="31" customWidth="1"/>
    <col min="12296" max="12296" width="17.140625" style="31" customWidth="1"/>
    <col min="12297" max="12297" width="18.7109375" style="31" customWidth="1"/>
    <col min="12298" max="12544" width="9.140625" style="31"/>
    <col min="12545" max="12545" width="4.42578125" style="31" customWidth="1"/>
    <col min="12546" max="12546" width="5.140625" style="31" customWidth="1"/>
    <col min="12547" max="12547" width="12.28515625" style="31" customWidth="1"/>
    <col min="12548" max="12548" width="43.7109375" style="31" customWidth="1"/>
    <col min="12549" max="12549" width="12" style="31" customWidth="1"/>
    <col min="12550" max="12550" width="7.140625" style="31" customWidth="1"/>
    <col min="12551" max="12551" width="13.140625" style="31" customWidth="1"/>
    <col min="12552" max="12552" width="17.140625" style="31" customWidth="1"/>
    <col min="12553" max="12553" width="18.7109375" style="31" customWidth="1"/>
    <col min="12554" max="12800" width="9.140625" style="31"/>
    <col min="12801" max="12801" width="4.42578125" style="31" customWidth="1"/>
    <col min="12802" max="12802" width="5.140625" style="31" customWidth="1"/>
    <col min="12803" max="12803" width="12.28515625" style="31" customWidth="1"/>
    <col min="12804" max="12804" width="43.7109375" style="31" customWidth="1"/>
    <col min="12805" max="12805" width="12" style="31" customWidth="1"/>
    <col min="12806" max="12806" width="7.140625" style="31" customWidth="1"/>
    <col min="12807" max="12807" width="13.140625" style="31" customWidth="1"/>
    <col min="12808" max="12808" width="17.140625" style="31" customWidth="1"/>
    <col min="12809" max="12809" width="18.7109375" style="31" customWidth="1"/>
    <col min="12810" max="13056" width="9.140625" style="31"/>
    <col min="13057" max="13057" width="4.42578125" style="31" customWidth="1"/>
    <col min="13058" max="13058" width="5.140625" style="31" customWidth="1"/>
    <col min="13059" max="13059" width="12.28515625" style="31" customWidth="1"/>
    <col min="13060" max="13060" width="43.7109375" style="31" customWidth="1"/>
    <col min="13061" max="13061" width="12" style="31" customWidth="1"/>
    <col min="13062" max="13062" width="7.140625" style="31" customWidth="1"/>
    <col min="13063" max="13063" width="13.140625" style="31" customWidth="1"/>
    <col min="13064" max="13064" width="17.140625" style="31" customWidth="1"/>
    <col min="13065" max="13065" width="18.7109375" style="31" customWidth="1"/>
    <col min="13066" max="13312" width="9.140625" style="31"/>
    <col min="13313" max="13313" width="4.42578125" style="31" customWidth="1"/>
    <col min="13314" max="13314" width="5.140625" style="31" customWidth="1"/>
    <col min="13315" max="13315" width="12.28515625" style="31" customWidth="1"/>
    <col min="13316" max="13316" width="43.7109375" style="31" customWidth="1"/>
    <col min="13317" max="13317" width="12" style="31" customWidth="1"/>
    <col min="13318" max="13318" width="7.140625" style="31" customWidth="1"/>
    <col min="13319" max="13319" width="13.140625" style="31" customWidth="1"/>
    <col min="13320" max="13320" width="17.140625" style="31" customWidth="1"/>
    <col min="13321" max="13321" width="18.7109375" style="31" customWidth="1"/>
    <col min="13322" max="13568" width="9.140625" style="31"/>
    <col min="13569" max="13569" width="4.42578125" style="31" customWidth="1"/>
    <col min="13570" max="13570" width="5.140625" style="31" customWidth="1"/>
    <col min="13571" max="13571" width="12.28515625" style="31" customWidth="1"/>
    <col min="13572" max="13572" width="43.7109375" style="31" customWidth="1"/>
    <col min="13573" max="13573" width="12" style="31" customWidth="1"/>
    <col min="13574" max="13574" width="7.140625" style="31" customWidth="1"/>
    <col min="13575" max="13575" width="13.140625" style="31" customWidth="1"/>
    <col min="13576" max="13576" width="17.140625" style="31" customWidth="1"/>
    <col min="13577" max="13577" width="18.7109375" style="31" customWidth="1"/>
    <col min="13578" max="13824" width="9.140625" style="31"/>
    <col min="13825" max="13825" width="4.42578125" style="31" customWidth="1"/>
    <col min="13826" max="13826" width="5.140625" style="31" customWidth="1"/>
    <col min="13827" max="13827" width="12.28515625" style="31" customWidth="1"/>
    <col min="13828" max="13828" width="43.7109375" style="31" customWidth="1"/>
    <col min="13829" max="13829" width="12" style="31" customWidth="1"/>
    <col min="13830" max="13830" width="7.140625" style="31" customWidth="1"/>
    <col min="13831" max="13831" width="13.140625" style="31" customWidth="1"/>
    <col min="13832" max="13832" width="17.140625" style="31" customWidth="1"/>
    <col min="13833" max="13833" width="18.7109375" style="31" customWidth="1"/>
    <col min="13834" max="14080" width="9.140625" style="31"/>
    <col min="14081" max="14081" width="4.42578125" style="31" customWidth="1"/>
    <col min="14082" max="14082" width="5.140625" style="31" customWidth="1"/>
    <col min="14083" max="14083" width="12.28515625" style="31" customWidth="1"/>
    <col min="14084" max="14084" width="43.7109375" style="31" customWidth="1"/>
    <col min="14085" max="14085" width="12" style="31" customWidth="1"/>
    <col min="14086" max="14086" width="7.140625" style="31" customWidth="1"/>
    <col min="14087" max="14087" width="13.140625" style="31" customWidth="1"/>
    <col min="14088" max="14088" width="17.140625" style="31" customWidth="1"/>
    <col min="14089" max="14089" width="18.7109375" style="31" customWidth="1"/>
    <col min="14090" max="14336" width="9.140625" style="31"/>
    <col min="14337" max="14337" width="4.42578125" style="31" customWidth="1"/>
    <col min="14338" max="14338" width="5.140625" style="31" customWidth="1"/>
    <col min="14339" max="14339" width="12.28515625" style="31" customWidth="1"/>
    <col min="14340" max="14340" width="43.7109375" style="31" customWidth="1"/>
    <col min="14341" max="14341" width="12" style="31" customWidth="1"/>
    <col min="14342" max="14342" width="7.140625" style="31" customWidth="1"/>
    <col min="14343" max="14343" width="13.140625" style="31" customWidth="1"/>
    <col min="14344" max="14344" width="17.140625" style="31" customWidth="1"/>
    <col min="14345" max="14345" width="18.7109375" style="31" customWidth="1"/>
    <col min="14346" max="14592" width="9.140625" style="31"/>
    <col min="14593" max="14593" width="4.42578125" style="31" customWidth="1"/>
    <col min="14594" max="14594" width="5.140625" style="31" customWidth="1"/>
    <col min="14595" max="14595" width="12.28515625" style="31" customWidth="1"/>
    <col min="14596" max="14596" width="43.7109375" style="31" customWidth="1"/>
    <col min="14597" max="14597" width="12" style="31" customWidth="1"/>
    <col min="14598" max="14598" width="7.140625" style="31" customWidth="1"/>
    <col min="14599" max="14599" width="13.140625" style="31" customWidth="1"/>
    <col min="14600" max="14600" width="17.140625" style="31" customWidth="1"/>
    <col min="14601" max="14601" width="18.7109375" style="31" customWidth="1"/>
    <col min="14602" max="14848" width="9.140625" style="31"/>
    <col min="14849" max="14849" width="4.42578125" style="31" customWidth="1"/>
    <col min="14850" max="14850" width="5.140625" style="31" customWidth="1"/>
    <col min="14851" max="14851" width="12.28515625" style="31" customWidth="1"/>
    <col min="14852" max="14852" width="43.7109375" style="31" customWidth="1"/>
    <col min="14853" max="14853" width="12" style="31" customWidth="1"/>
    <col min="14854" max="14854" width="7.140625" style="31" customWidth="1"/>
    <col min="14855" max="14855" width="13.140625" style="31" customWidth="1"/>
    <col min="14856" max="14856" width="17.140625" style="31" customWidth="1"/>
    <col min="14857" max="14857" width="18.7109375" style="31" customWidth="1"/>
    <col min="14858" max="15104" width="9.140625" style="31"/>
    <col min="15105" max="15105" width="4.42578125" style="31" customWidth="1"/>
    <col min="15106" max="15106" width="5.140625" style="31" customWidth="1"/>
    <col min="15107" max="15107" width="12.28515625" style="31" customWidth="1"/>
    <col min="15108" max="15108" width="43.7109375" style="31" customWidth="1"/>
    <col min="15109" max="15109" width="12" style="31" customWidth="1"/>
    <col min="15110" max="15110" width="7.140625" style="31" customWidth="1"/>
    <col min="15111" max="15111" width="13.140625" style="31" customWidth="1"/>
    <col min="15112" max="15112" width="17.140625" style="31" customWidth="1"/>
    <col min="15113" max="15113" width="18.7109375" style="31" customWidth="1"/>
    <col min="15114" max="15360" width="9.140625" style="31"/>
    <col min="15361" max="15361" width="4.42578125" style="31" customWidth="1"/>
    <col min="15362" max="15362" width="5.140625" style="31" customWidth="1"/>
    <col min="15363" max="15363" width="12.28515625" style="31" customWidth="1"/>
    <col min="15364" max="15364" width="43.7109375" style="31" customWidth="1"/>
    <col min="15365" max="15365" width="12" style="31" customWidth="1"/>
    <col min="15366" max="15366" width="7.140625" style="31" customWidth="1"/>
    <col min="15367" max="15367" width="13.140625" style="31" customWidth="1"/>
    <col min="15368" max="15368" width="17.140625" style="31" customWidth="1"/>
    <col min="15369" max="15369" width="18.7109375" style="31" customWidth="1"/>
    <col min="15370" max="15616" width="9.140625" style="31"/>
    <col min="15617" max="15617" width="4.42578125" style="31" customWidth="1"/>
    <col min="15618" max="15618" width="5.140625" style="31" customWidth="1"/>
    <col min="15619" max="15619" width="12.28515625" style="31" customWidth="1"/>
    <col min="15620" max="15620" width="43.7109375" style="31" customWidth="1"/>
    <col min="15621" max="15621" width="12" style="31" customWidth="1"/>
    <col min="15622" max="15622" width="7.140625" style="31" customWidth="1"/>
    <col min="15623" max="15623" width="13.140625" style="31" customWidth="1"/>
    <col min="15624" max="15624" width="17.140625" style="31" customWidth="1"/>
    <col min="15625" max="15625" width="18.7109375" style="31" customWidth="1"/>
    <col min="15626" max="15872" width="9.140625" style="31"/>
    <col min="15873" max="15873" width="4.42578125" style="31" customWidth="1"/>
    <col min="15874" max="15874" width="5.140625" style="31" customWidth="1"/>
    <col min="15875" max="15875" width="12.28515625" style="31" customWidth="1"/>
    <col min="15876" max="15876" width="43.7109375" style="31" customWidth="1"/>
    <col min="15877" max="15877" width="12" style="31" customWidth="1"/>
    <col min="15878" max="15878" width="7.140625" style="31" customWidth="1"/>
    <col min="15879" max="15879" width="13.140625" style="31" customWidth="1"/>
    <col min="15880" max="15880" width="17.140625" style="31" customWidth="1"/>
    <col min="15881" max="15881" width="18.7109375" style="31" customWidth="1"/>
    <col min="15882" max="16128" width="9.140625" style="31"/>
    <col min="16129" max="16129" width="4.42578125" style="31" customWidth="1"/>
    <col min="16130" max="16130" width="5.140625" style="31" customWidth="1"/>
    <col min="16131" max="16131" width="12.28515625" style="31" customWidth="1"/>
    <col min="16132" max="16132" width="43.7109375" style="31" customWidth="1"/>
    <col min="16133" max="16133" width="12" style="31" customWidth="1"/>
    <col min="16134" max="16134" width="7.140625" style="31" customWidth="1"/>
    <col min="16135" max="16135" width="13.140625" style="31" customWidth="1"/>
    <col min="16136" max="16136" width="17.140625" style="31" customWidth="1"/>
    <col min="16137" max="16137" width="18.7109375" style="31" customWidth="1"/>
    <col min="16138" max="16384" width="9.140625" style="31"/>
  </cols>
  <sheetData>
    <row r="1" spans="1:9" x14ac:dyDescent="0.2">
      <c r="A1" s="29" t="s">
        <v>470</v>
      </c>
      <c r="B1" s="29" t="s">
        <v>471</v>
      </c>
      <c r="C1" s="30" t="s">
        <v>472</v>
      </c>
      <c r="D1" s="30" t="s">
        <v>531</v>
      </c>
      <c r="E1" s="30" t="s">
        <v>474</v>
      </c>
      <c r="F1" s="29" t="s">
        <v>475</v>
      </c>
      <c r="G1" s="30" t="s">
        <v>532</v>
      </c>
      <c r="H1" s="30" t="s">
        <v>477</v>
      </c>
      <c r="I1" s="29" t="s">
        <v>533</v>
      </c>
    </row>
    <row r="2" spans="1:9" x14ac:dyDescent="0.2">
      <c r="A2" s="32" t="s">
        <v>478</v>
      </c>
      <c r="B2" s="32">
        <v>1</v>
      </c>
      <c r="C2" s="33" t="s">
        <v>534</v>
      </c>
      <c r="D2" s="33" t="s">
        <v>320</v>
      </c>
      <c r="E2" s="33" t="s">
        <v>535</v>
      </c>
      <c r="F2" s="32">
        <v>114</v>
      </c>
      <c r="G2" s="33" t="s">
        <v>498</v>
      </c>
      <c r="H2" s="32">
        <v>1</v>
      </c>
      <c r="I2" s="32">
        <v>114</v>
      </c>
    </row>
    <row r="3" spans="1:9" x14ac:dyDescent="0.2">
      <c r="A3" s="32" t="s">
        <v>482</v>
      </c>
      <c r="B3" s="32">
        <v>2</v>
      </c>
      <c r="C3" s="33" t="s">
        <v>536</v>
      </c>
      <c r="D3" s="33" t="s">
        <v>321</v>
      </c>
      <c r="E3" s="33" t="s">
        <v>535</v>
      </c>
      <c r="F3" s="32">
        <v>112</v>
      </c>
      <c r="G3" s="33" t="s">
        <v>498</v>
      </c>
      <c r="H3" s="32">
        <v>2</v>
      </c>
      <c r="I3" s="32">
        <v>111.677893</v>
      </c>
    </row>
    <row r="4" spans="1:9" x14ac:dyDescent="0.2">
      <c r="A4" s="32" t="s">
        <v>484</v>
      </c>
      <c r="B4" s="32">
        <v>3</v>
      </c>
      <c r="C4" s="33" t="s">
        <v>537</v>
      </c>
      <c r="D4" s="33" t="s">
        <v>322</v>
      </c>
      <c r="E4" s="33" t="s">
        <v>535</v>
      </c>
      <c r="F4" s="32">
        <v>101</v>
      </c>
      <c r="G4" s="33" t="s">
        <v>498</v>
      </c>
      <c r="H4" s="32">
        <v>3</v>
      </c>
      <c r="I4" s="32">
        <v>101</v>
      </c>
    </row>
    <row r="5" spans="1:9" x14ac:dyDescent="0.2">
      <c r="A5" s="32" t="s">
        <v>485</v>
      </c>
      <c r="B5" s="32">
        <v>4</v>
      </c>
      <c r="C5" s="33" t="s">
        <v>538</v>
      </c>
      <c r="D5" s="33" t="s">
        <v>323</v>
      </c>
      <c r="E5" s="33" t="s">
        <v>535</v>
      </c>
      <c r="F5" s="32">
        <v>55</v>
      </c>
      <c r="G5" s="33" t="s">
        <v>498</v>
      </c>
      <c r="H5" s="32">
        <v>4</v>
      </c>
      <c r="I5" s="32">
        <v>55</v>
      </c>
    </row>
    <row r="6" spans="1:9" x14ac:dyDescent="0.2">
      <c r="A6" s="32" t="s">
        <v>486</v>
      </c>
      <c r="B6" s="32">
        <v>5</v>
      </c>
      <c r="C6" s="33" t="s">
        <v>539</v>
      </c>
      <c r="D6" s="33" t="s">
        <v>324</v>
      </c>
      <c r="E6" s="33" t="s">
        <v>535</v>
      </c>
      <c r="F6" s="32">
        <v>88</v>
      </c>
      <c r="G6" s="33" t="s">
        <v>498</v>
      </c>
      <c r="H6" s="32">
        <v>5</v>
      </c>
      <c r="I6" s="32">
        <v>87.621184</v>
      </c>
    </row>
    <row r="7" spans="1:9" x14ac:dyDescent="0.2">
      <c r="A7" s="32" t="s">
        <v>488</v>
      </c>
      <c r="B7" s="32">
        <v>6</v>
      </c>
      <c r="C7" s="33" t="s">
        <v>540</v>
      </c>
      <c r="D7" s="33" t="s">
        <v>325</v>
      </c>
      <c r="E7" s="33" t="s">
        <v>535</v>
      </c>
      <c r="F7" s="32">
        <v>54</v>
      </c>
      <c r="G7" s="33" t="s">
        <v>498</v>
      </c>
      <c r="H7" s="32">
        <v>6</v>
      </c>
      <c r="I7" s="32">
        <v>53.785325</v>
      </c>
    </row>
    <row r="8" spans="1:9" x14ac:dyDescent="0.2">
      <c r="A8" s="32" t="s">
        <v>490</v>
      </c>
      <c r="B8" s="32">
        <v>7</v>
      </c>
      <c r="C8" s="33" t="s">
        <v>541</v>
      </c>
      <c r="D8" s="33" t="s">
        <v>326</v>
      </c>
      <c r="E8" s="33" t="s">
        <v>535</v>
      </c>
      <c r="F8" s="32">
        <v>145</v>
      </c>
      <c r="G8" s="33" t="s">
        <v>498</v>
      </c>
      <c r="H8" s="32">
        <v>7</v>
      </c>
      <c r="I8" s="32">
        <v>145</v>
      </c>
    </row>
    <row r="9" spans="1:9" x14ac:dyDescent="0.2">
      <c r="A9" s="32" t="s">
        <v>492</v>
      </c>
      <c r="B9" s="32">
        <v>8</v>
      </c>
      <c r="C9" s="33" t="s">
        <v>542</v>
      </c>
      <c r="D9" s="33" t="s">
        <v>327</v>
      </c>
      <c r="E9" s="33" t="s">
        <v>535</v>
      </c>
      <c r="F9" s="32">
        <v>72</v>
      </c>
      <c r="G9" s="33" t="s">
        <v>498</v>
      </c>
      <c r="H9" s="32">
        <v>8</v>
      </c>
      <c r="I9" s="32">
        <v>71.583377999999996</v>
      </c>
    </row>
    <row r="10" spans="1:9" x14ac:dyDescent="0.2">
      <c r="A10" s="32" t="s">
        <v>494</v>
      </c>
      <c r="B10" s="32">
        <v>9</v>
      </c>
      <c r="C10" s="33" t="s">
        <v>543</v>
      </c>
      <c r="D10" s="33" t="s">
        <v>328</v>
      </c>
      <c r="E10" s="33" t="s">
        <v>535</v>
      </c>
      <c r="F10" s="32">
        <v>43</v>
      </c>
      <c r="G10" s="33" t="s">
        <v>498</v>
      </c>
      <c r="H10" s="32">
        <v>9</v>
      </c>
      <c r="I10" s="32">
        <v>42.637093999999998</v>
      </c>
    </row>
    <row r="11" spans="1:9" x14ac:dyDescent="0.2">
      <c r="A11" s="32" t="s">
        <v>496</v>
      </c>
      <c r="B11" s="32">
        <v>10</v>
      </c>
      <c r="C11" s="33" t="s">
        <v>544</v>
      </c>
      <c r="D11" s="33" t="s">
        <v>329</v>
      </c>
      <c r="E11" s="33" t="s">
        <v>535</v>
      </c>
      <c r="F11" s="32">
        <v>269</v>
      </c>
      <c r="G11" s="33" t="s">
        <v>498</v>
      </c>
      <c r="H11" s="32">
        <v>10</v>
      </c>
      <c r="I11" s="32">
        <v>269.317791</v>
      </c>
    </row>
    <row r="12" spans="1:9" x14ac:dyDescent="0.2">
      <c r="A12" s="32" t="s">
        <v>499</v>
      </c>
      <c r="B12" s="32">
        <v>11</v>
      </c>
      <c r="C12" s="33" t="s">
        <v>545</v>
      </c>
      <c r="D12" s="33" t="s">
        <v>546</v>
      </c>
      <c r="E12" s="33" t="s">
        <v>535</v>
      </c>
      <c r="F12" s="32">
        <v>51</v>
      </c>
      <c r="G12" s="33" t="s">
        <v>498</v>
      </c>
      <c r="H12" s="32">
        <v>11</v>
      </c>
      <c r="I12" s="32">
        <v>50.851579999999998</v>
      </c>
    </row>
    <row r="13" spans="1:9" x14ac:dyDescent="0.2">
      <c r="A13" s="32" t="s">
        <v>501</v>
      </c>
      <c r="B13" s="32">
        <v>12</v>
      </c>
      <c r="C13" s="33" t="s">
        <v>547</v>
      </c>
      <c r="D13" s="33" t="s">
        <v>331</v>
      </c>
      <c r="E13" s="33" t="s">
        <v>535</v>
      </c>
      <c r="F13" s="32">
        <v>668</v>
      </c>
      <c r="G13" s="33" t="s">
        <v>498</v>
      </c>
      <c r="H13" s="32">
        <v>12</v>
      </c>
      <c r="I13" s="32">
        <v>668.11152800000002</v>
      </c>
    </row>
    <row r="14" spans="1:9" x14ac:dyDescent="0.2">
      <c r="A14" s="32" t="s">
        <v>503</v>
      </c>
      <c r="B14" s="32">
        <v>13</v>
      </c>
      <c r="C14" s="33" t="s">
        <v>548</v>
      </c>
      <c r="D14" s="33" t="s">
        <v>332</v>
      </c>
      <c r="E14" s="33" t="s">
        <v>535</v>
      </c>
      <c r="F14" s="32">
        <v>1019</v>
      </c>
      <c r="G14" s="33" t="s">
        <v>498</v>
      </c>
      <c r="H14" s="32">
        <v>13</v>
      </c>
      <c r="I14" s="32">
        <v>1018.98743</v>
      </c>
    </row>
    <row r="15" spans="1:9" x14ac:dyDescent="0.2">
      <c r="A15" s="32" t="s">
        <v>505</v>
      </c>
      <c r="B15" s="32">
        <v>14</v>
      </c>
      <c r="C15" s="33" t="s">
        <v>549</v>
      </c>
      <c r="D15" s="33" t="s">
        <v>333</v>
      </c>
      <c r="E15" s="33" t="s">
        <v>535</v>
      </c>
      <c r="F15" s="32">
        <v>22</v>
      </c>
      <c r="G15" s="33" t="s">
        <v>498</v>
      </c>
      <c r="H15" s="32">
        <v>14</v>
      </c>
      <c r="I15" s="32">
        <v>22.296461999999998</v>
      </c>
    </row>
    <row r="16" spans="1:9" x14ac:dyDescent="0.2">
      <c r="A16" s="32" t="s">
        <v>507</v>
      </c>
      <c r="B16" s="32">
        <v>15</v>
      </c>
      <c r="C16" s="33" t="s">
        <v>550</v>
      </c>
      <c r="D16" s="33" t="s">
        <v>334</v>
      </c>
      <c r="E16" s="33" t="s">
        <v>535</v>
      </c>
      <c r="F16" s="32">
        <v>79</v>
      </c>
      <c r="G16" s="33" t="s">
        <v>498</v>
      </c>
      <c r="H16" s="32">
        <v>15</v>
      </c>
      <c r="I16" s="32">
        <v>79</v>
      </c>
    </row>
    <row r="17" spans="1:9" x14ac:dyDescent="0.2">
      <c r="A17" s="32" t="s">
        <v>509</v>
      </c>
      <c r="B17" s="32">
        <v>16</v>
      </c>
      <c r="C17" s="33" t="s">
        <v>551</v>
      </c>
      <c r="D17" s="33" t="s">
        <v>335</v>
      </c>
      <c r="E17" s="33" t="s">
        <v>535</v>
      </c>
      <c r="F17" s="32">
        <v>68</v>
      </c>
      <c r="G17" s="33" t="s">
        <v>498</v>
      </c>
      <c r="H17" s="32">
        <v>16</v>
      </c>
      <c r="I17" s="32">
        <v>68.062883999999997</v>
      </c>
    </row>
    <row r="18" spans="1:9" x14ac:dyDescent="0.2">
      <c r="A18" s="32" t="s">
        <v>511</v>
      </c>
      <c r="B18" s="32">
        <v>17</v>
      </c>
      <c r="C18" s="33" t="s">
        <v>552</v>
      </c>
      <c r="D18" s="33" t="s">
        <v>336</v>
      </c>
      <c r="E18" s="33" t="s">
        <v>535</v>
      </c>
      <c r="F18" s="32">
        <v>68</v>
      </c>
      <c r="G18" s="33" t="s">
        <v>498</v>
      </c>
      <c r="H18" s="32">
        <v>17</v>
      </c>
      <c r="I18" s="32">
        <v>68.062883999999997</v>
      </c>
    </row>
    <row r="19" spans="1:9" x14ac:dyDescent="0.2">
      <c r="A19" s="32" t="s">
        <v>513</v>
      </c>
      <c r="B19" s="32">
        <v>18</v>
      </c>
      <c r="C19" s="33" t="s">
        <v>553</v>
      </c>
      <c r="D19" s="33" t="s">
        <v>337</v>
      </c>
      <c r="E19" s="33" t="s">
        <v>535</v>
      </c>
      <c r="F19" s="32">
        <v>110</v>
      </c>
      <c r="G19" s="33" t="s">
        <v>498</v>
      </c>
      <c r="H19" s="32">
        <v>18</v>
      </c>
      <c r="I19" s="32">
        <v>110.113229</v>
      </c>
    </row>
    <row r="20" spans="1:9" x14ac:dyDescent="0.2">
      <c r="A20" s="32" t="s">
        <v>516</v>
      </c>
      <c r="B20" s="32">
        <v>19</v>
      </c>
      <c r="C20" s="33" t="s">
        <v>554</v>
      </c>
      <c r="D20" s="33" t="s">
        <v>338</v>
      </c>
      <c r="E20" s="33" t="s">
        <v>535</v>
      </c>
      <c r="F20" s="32">
        <v>157</v>
      </c>
      <c r="G20" s="33" t="s">
        <v>498</v>
      </c>
      <c r="H20" s="32">
        <v>19</v>
      </c>
      <c r="I20" s="32">
        <v>156.85756599999999</v>
      </c>
    </row>
    <row r="21" spans="1:9" x14ac:dyDescent="0.2">
      <c r="A21" s="32" t="s">
        <v>517</v>
      </c>
      <c r="B21" s="32">
        <v>20</v>
      </c>
      <c r="C21" s="33" t="s">
        <v>555</v>
      </c>
      <c r="D21" s="33" t="s">
        <v>339</v>
      </c>
      <c r="E21" s="33" t="s">
        <v>535</v>
      </c>
      <c r="F21" s="32">
        <v>97</v>
      </c>
      <c r="G21" s="33" t="s">
        <v>498</v>
      </c>
      <c r="H21" s="32">
        <v>20</v>
      </c>
      <c r="I21" s="32">
        <v>97.009168000000003</v>
      </c>
    </row>
    <row r="22" spans="1:9" x14ac:dyDescent="0.2">
      <c r="A22" s="32" t="s">
        <v>519</v>
      </c>
      <c r="B22" s="32">
        <v>21</v>
      </c>
      <c r="C22" s="33" t="s">
        <v>556</v>
      </c>
      <c r="D22" s="33" t="s">
        <v>340</v>
      </c>
      <c r="E22" s="33" t="s">
        <v>535</v>
      </c>
      <c r="F22" s="32">
        <v>139</v>
      </c>
      <c r="G22" s="33" t="s">
        <v>498</v>
      </c>
      <c r="H22" s="32">
        <v>21</v>
      </c>
      <c r="I22" s="32">
        <v>138.86393000000001</v>
      </c>
    </row>
    <row r="23" spans="1:9" x14ac:dyDescent="0.2">
      <c r="A23" s="32" t="s">
        <v>521</v>
      </c>
      <c r="B23" s="32">
        <v>22</v>
      </c>
      <c r="C23" s="33" t="s">
        <v>557</v>
      </c>
      <c r="D23" s="33" t="s">
        <v>558</v>
      </c>
      <c r="E23" s="33" t="s">
        <v>535</v>
      </c>
      <c r="F23" s="32">
        <v>139</v>
      </c>
      <c r="G23" s="33" t="s">
        <v>498</v>
      </c>
      <c r="H23" s="32">
        <v>22</v>
      </c>
      <c r="I23" s="32">
        <v>138.86393000000001</v>
      </c>
    </row>
    <row r="24" spans="1:9" x14ac:dyDescent="0.2">
      <c r="A24" s="32" t="s">
        <v>523</v>
      </c>
      <c r="B24" s="32">
        <v>23</v>
      </c>
      <c r="C24" s="33" t="s">
        <v>559</v>
      </c>
      <c r="D24" s="33" t="s">
        <v>341</v>
      </c>
      <c r="E24" s="33" t="s">
        <v>535</v>
      </c>
      <c r="F24" s="32">
        <v>462</v>
      </c>
      <c r="G24" s="33" t="s">
        <v>498</v>
      </c>
      <c r="H24" s="32">
        <v>23</v>
      </c>
      <c r="I24" s="32">
        <v>461.77146299999998</v>
      </c>
    </row>
    <row r="25" spans="1:9" x14ac:dyDescent="0.2">
      <c r="A25" s="32" t="s">
        <v>525</v>
      </c>
      <c r="B25" s="32">
        <v>24</v>
      </c>
      <c r="C25" s="33" t="s">
        <v>560</v>
      </c>
      <c r="D25" s="33" t="s">
        <v>342</v>
      </c>
      <c r="E25" s="33" t="s">
        <v>535</v>
      </c>
      <c r="F25" s="32">
        <v>68</v>
      </c>
      <c r="G25" s="33" t="s">
        <v>498</v>
      </c>
      <c r="H25" s="32">
        <v>24</v>
      </c>
      <c r="I25" s="32">
        <v>68.258466999999996</v>
      </c>
    </row>
    <row r="26" spans="1:9" x14ac:dyDescent="0.2">
      <c r="A26" s="32" t="s">
        <v>528</v>
      </c>
      <c r="B26" s="32">
        <v>25</v>
      </c>
      <c r="C26" s="33" t="s">
        <v>561</v>
      </c>
      <c r="D26" s="33" t="s">
        <v>343</v>
      </c>
      <c r="E26" s="33" t="s">
        <v>535</v>
      </c>
      <c r="F26" s="32">
        <v>68</v>
      </c>
      <c r="G26" s="33" t="s">
        <v>498</v>
      </c>
      <c r="H26" s="32">
        <v>25</v>
      </c>
      <c r="I26" s="32">
        <v>68.258466999999996</v>
      </c>
    </row>
    <row r="27" spans="1:9" x14ac:dyDescent="0.2">
      <c r="A27" s="32" t="s">
        <v>562</v>
      </c>
      <c r="B27" s="32">
        <v>26</v>
      </c>
      <c r="C27" s="33" t="s">
        <v>563</v>
      </c>
      <c r="D27" s="33" t="s">
        <v>344</v>
      </c>
      <c r="E27" s="33" t="s">
        <v>535</v>
      </c>
      <c r="F27" s="32">
        <v>68</v>
      </c>
      <c r="G27" s="33" t="s">
        <v>498</v>
      </c>
      <c r="H27" s="32">
        <v>26</v>
      </c>
      <c r="I27" s="32">
        <v>68.258466999999996</v>
      </c>
    </row>
    <row r="28" spans="1:9" x14ac:dyDescent="0.2">
      <c r="A28" s="32" t="s">
        <v>564</v>
      </c>
      <c r="B28" s="32">
        <v>27</v>
      </c>
      <c r="C28" s="33" t="s">
        <v>565</v>
      </c>
      <c r="D28" s="33" t="s">
        <v>345</v>
      </c>
      <c r="E28" s="33" t="s">
        <v>535</v>
      </c>
      <c r="F28" s="32">
        <v>164</v>
      </c>
      <c r="G28" s="33" t="s">
        <v>498</v>
      </c>
      <c r="H28" s="32">
        <v>27</v>
      </c>
      <c r="I28" s="32">
        <v>164.09413699999999</v>
      </c>
    </row>
    <row r="29" spans="1:9" x14ac:dyDescent="0.2">
      <c r="A29" s="32" t="s">
        <v>566</v>
      </c>
      <c r="B29" s="32">
        <v>28</v>
      </c>
      <c r="C29" s="33" t="s">
        <v>567</v>
      </c>
      <c r="D29" s="33" t="s">
        <v>346</v>
      </c>
      <c r="E29" s="33" t="s">
        <v>535</v>
      </c>
      <c r="F29" s="32">
        <v>68</v>
      </c>
      <c r="G29" s="33" t="s">
        <v>498</v>
      </c>
      <c r="H29" s="32">
        <v>28</v>
      </c>
      <c r="I29" s="32">
        <v>68.258466999999996</v>
      </c>
    </row>
    <row r="30" spans="1:9" x14ac:dyDescent="0.2">
      <c r="A30" s="32" t="s">
        <v>568</v>
      </c>
      <c r="B30" s="32">
        <v>29</v>
      </c>
      <c r="C30" s="33" t="s">
        <v>569</v>
      </c>
      <c r="D30" s="33" t="s">
        <v>347</v>
      </c>
      <c r="E30" s="33" t="s">
        <v>535</v>
      </c>
      <c r="F30" s="32">
        <v>68</v>
      </c>
      <c r="G30" s="33" t="s">
        <v>498</v>
      </c>
      <c r="H30" s="32">
        <v>29</v>
      </c>
      <c r="I30" s="32">
        <v>68.258466999999996</v>
      </c>
    </row>
    <row r="31" spans="1:9" x14ac:dyDescent="0.2">
      <c r="A31" s="32" t="s">
        <v>570</v>
      </c>
      <c r="B31" s="32">
        <v>30</v>
      </c>
      <c r="C31" s="33" t="s">
        <v>571</v>
      </c>
      <c r="D31" s="33" t="s">
        <v>348</v>
      </c>
      <c r="E31" s="33" t="s">
        <v>535</v>
      </c>
      <c r="F31" s="32">
        <v>68</v>
      </c>
      <c r="G31" s="33" t="s">
        <v>498</v>
      </c>
      <c r="H31" s="32">
        <v>30</v>
      </c>
      <c r="I31" s="32">
        <v>68.258466999999996</v>
      </c>
    </row>
    <row r="32" spans="1:9" x14ac:dyDescent="0.2">
      <c r="A32" s="32" t="s">
        <v>572</v>
      </c>
      <c r="B32" s="32">
        <v>31</v>
      </c>
      <c r="C32" s="33" t="s">
        <v>573</v>
      </c>
      <c r="D32" s="33" t="s">
        <v>574</v>
      </c>
      <c r="E32" s="33" t="s">
        <v>535</v>
      </c>
      <c r="F32" s="32">
        <v>68</v>
      </c>
      <c r="G32" s="33" t="s">
        <v>498</v>
      </c>
      <c r="H32" s="32">
        <v>31</v>
      </c>
      <c r="I32" s="32">
        <v>68.258466999999996</v>
      </c>
    </row>
    <row r="33" spans="1:9" x14ac:dyDescent="0.2">
      <c r="A33" s="32" t="s">
        <v>575</v>
      </c>
      <c r="B33" s="32">
        <v>32</v>
      </c>
      <c r="C33" s="33" t="s">
        <v>576</v>
      </c>
      <c r="D33" s="33" t="s">
        <v>350</v>
      </c>
      <c r="E33" s="33" t="s">
        <v>535</v>
      </c>
      <c r="F33" s="32">
        <v>219</v>
      </c>
      <c r="G33" s="33" t="s">
        <v>498</v>
      </c>
      <c r="H33" s="32">
        <v>32</v>
      </c>
      <c r="I33" s="32">
        <v>219.24854300000001</v>
      </c>
    </row>
    <row r="34" spans="1:9" x14ac:dyDescent="0.2">
      <c r="A34" s="32" t="s">
        <v>577</v>
      </c>
      <c r="B34" s="32">
        <v>33</v>
      </c>
      <c r="C34" s="33" t="s">
        <v>578</v>
      </c>
      <c r="D34" s="33" t="s">
        <v>351</v>
      </c>
      <c r="E34" s="33" t="s">
        <v>535</v>
      </c>
      <c r="F34" s="32">
        <v>99</v>
      </c>
      <c r="G34" s="33" t="s">
        <v>498</v>
      </c>
      <c r="H34" s="32">
        <v>33</v>
      </c>
      <c r="I34" s="32">
        <v>98.964997999999994</v>
      </c>
    </row>
    <row r="35" spans="1:9" x14ac:dyDescent="0.2">
      <c r="A35" s="32" t="s">
        <v>579</v>
      </c>
      <c r="B35" s="32">
        <v>34</v>
      </c>
      <c r="C35" s="33" t="s">
        <v>580</v>
      </c>
      <c r="D35" s="33" t="s">
        <v>352</v>
      </c>
      <c r="E35" s="33" t="s">
        <v>535</v>
      </c>
      <c r="F35" s="32">
        <v>94</v>
      </c>
      <c r="G35" s="33" t="s">
        <v>498</v>
      </c>
      <c r="H35" s="32">
        <v>34</v>
      </c>
      <c r="I35" s="32">
        <v>93.879840000000002</v>
      </c>
    </row>
    <row r="36" spans="1:9" x14ac:dyDescent="0.2">
      <c r="A36" s="32" t="s">
        <v>581</v>
      </c>
      <c r="B36" s="32">
        <v>35</v>
      </c>
      <c r="C36" s="33" t="s">
        <v>582</v>
      </c>
      <c r="D36" s="33" t="s">
        <v>353</v>
      </c>
      <c r="E36" s="33" t="s">
        <v>535</v>
      </c>
      <c r="F36" s="32">
        <v>103</v>
      </c>
      <c r="G36" s="33" t="s">
        <v>498</v>
      </c>
      <c r="H36" s="32">
        <v>35</v>
      </c>
      <c r="I36" s="32">
        <v>102.68107500000001</v>
      </c>
    </row>
    <row r="37" spans="1:9" x14ac:dyDescent="0.2">
      <c r="A37" s="32" t="s">
        <v>583</v>
      </c>
      <c r="B37" s="32">
        <v>36</v>
      </c>
      <c r="C37" s="33" t="s">
        <v>584</v>
      </c>
      <c r="D37" s="33" t="s">
        <v>585</v>
      </c>
      <c r="E37" s="33" t="s">
        <v>535</v>
      </c>
      <c r="F37" s="32">
        <v>96</v>
      </c>
      <c r="G37" s="33" t="s">
        <v>498</v>
      </c>
      <c r="H37" s="32">
        <v>36</v>
      </c>
      <c r="I37" s="32">
        <v>96.422419000000005</v>
      </c>
    </row>
    <row r="38" spans="1:9" x14ac:dyDescent="0.2">
      <c r="A38" s="32" t="s">
        <v>586</v>
      </c>
      <c r="B38" s="32">
        <v>37</v>
      </c>
      <c r="C38" s="33" t="s">
        <v>587</v>
      </c>
      <c r="D38" s="33" t="s">
        <v>355</v>
      </c>
      <c r="E38" s="33" t="s">
        <v>535</v>
      </c>
      <c r="F38" s="32">
        <v>108</v>
      </c>
      <c r="G38" s="33" t="s">
        <v>481</v>
      </c>
      <c r="H38" s="32">
        <v>37</v>
      </c>
      <c r="I38" s="32">
        <v>108.352982</v>
      </c>
    </row>
    <row r="39" spans="1:9" x14ac:dyDescent="0.2">
      <c r="A39" s="32" t="s">
        <v>588</v>
      </c>
      <c r="B39" s="32">
        <v>38</v>
      </c>
      <c r="C39" s="33" t="s">
        <v>589</v>
      </c>
      <c r="D39" s="33" t="s">
        <v>356</v>
      </c>
      <c r="E39" s="33" t="s">
        <v>535</v>
      </c>
      <c r="F39" s="32">
        <v>187</v>
      </c>
      <c r="G39" s="33" t="s">
        <v>481</v>
      </c>
      <c r="H39" s="32">
        <v>38</v>
      </c>
      <c r="I39" s="32">
        <v>186.97734800000001</v>
      </c>
    </row>
    <row r="40" spans="1:9" x14ac:dyDescent="0.2">
      <c r="A40" s="32" t="s">
        <v>590</v>
      </c>
      <c r="B40" s="32">
        <v>39</v>
      </c>
      <c r="C40" s="33" t="s">
        <v>591</v>
      </c>
      <c r="D40" s="33" t="s">
        <v>357</v>
      </c>
      <c r="E40" s="33" t="s">
        <v>535</v>
      </c>
      <c r="F40" s="32">
        <v>88</v>
      </c>
      <c r="G40" s="33" t="s">
        <v>481</v>
      </c>
      <c r="H40" s="32">
        <v>39</v>
      </c>
      <c r="I40" s="32">
        <v>87.621184</v>
      </c>
    </row>
    <row r="41" spans="1:9" x14ac:dyDescent="0.2">
      <c r="A41" s="32" t="s">
        <v>592</v>
      </c>
      <c r="B41" s="32">
        <v>40</v>
      </c>
      <c r="C41" s="33" t="s">
        <v>593</v>
      </c>
      <c r="D41" s="33" t="s">
        <v>358</v>
      </c>
      <c r="E41" s="33" t="s">
        <v>535</v>
      </c>
      <c r="F41" s="32">
        <v>35</v>
      </c>
      <c r="G41" s="33" t="s">
        <v>481</v>
      </c>
      <c r="H41" s="32">
        <v>40</v>
      </c>
      <c r="I41" s="32">
        <v>34.813774000000002</v>
      </c>
    </row>
    <row r="42" spans="1:9" x14ac:dyDescent="0.2">
      <c r="A42" s="32" t="s">
        <v>594</v>
      </c>
      <c r="B42" s="32">
        <v>41</v>
      </c>
      <c r="C42" s="33" t="s">
        <v>359</v>
      </c>
      <c r="D42" s="33" t="s">
        <v>595</v>
      </c>
      <c r="E42" s="33" t="s">
        <v>535</v>
      </c>
      <c r="F42" s="32">
        <v>94</v>
      </c>
      <c r="G42" s="33" t="s">
        <v>481</v>
      </c>
      <c r="H42" s="32">
        <v>41</v>
      </c>
      <c r="I42" s="32">
        <v>93.879840000000002</v>
      </c>
    </row>
    <row r="43" spans="1:9" x14ac:dyDescent="0.2">
      <c r="A43" s="32" t="s">
        <v>596</v>
      </c>
      <c r="B43" s="32">
        <v>42</v>
      </c>
      <c r="C43" s="33" t="s">
        <v>597</v>
      </c>
      <c r="D43" s="33" t="s">
        <v>361</v>
      </c>
      <c r="E43" s="33" t="s">
        <v>535</v>
      </c>
      <c r="F43" s="32">
        <v>660</v>
      </c>
      <c r="G43" s="33" t="s">
        <v>498</v>
      </c>
      <c r="H43" s="32">
        <v>42</v>
      </c>
      <c r="I43" s="32">
        <v>659.50587599999994</v>
      </c>
    </row>
    <row r="44" spans="1:9" x14ac:dyDescent="0.2">
      <c r="A44" s="32" t="s">
        <v>598</v>
      </c>
      <c r="B44" s="32">
        <v>43</v>
      </c>
      <c r="C44" s="33" t="s">
        <v>362</v>
      </c>
      <c r="D44" s="33" t="s">
        <v>363</v>
      </c>
      <c r="E44" s="33" t="s">
        <v>535</v>
      </c>
      <c r="F44" s="32">
        <v>1614</v>
      </c>
      <c r="G44" s="33" t="s">
        <v>498</v>
      </c>
      <c r="H44" s="32">
        <v>43</v>
      </c>
      <c r="I44" s="32">
        <v>1613.5597499999999</v>
      </c>
    </row>
    <row r="45" spans="1:9" x14ac:dyDescent="0.2">
      <c r="A45" s="32" t="s">
        <v>599</v>
      </c>
      <c r="B45" s="32">
        <v>44</v>
      </c>
      <c r="C45" s="33" t="s">
        <v>600</v>
      </c>
      <c r="D45" s="33" t="s">
        <v>364</v>
      </c>
      <c r="E45" s="33" t="s">
        <v>535</v>
      </c>
      <c r="F45" s="32">
        <v>9753</v>
      </c>
      <c r="G45" s="33" t="s">
        <v>498</v>
      </c>
      <c r="H45" s="32">
        <v>44</v>
      </c>
      <c r="I45" s="32">
        <v>9753</v>
      </c>
    </row>
    <row r="46" spans="1:9" x14ac:dyDescent="0.2">
      <c r="A46" s="32" t="s">
        <v>601</v>
      </c>
      <c r="B46" s="32">
        <v>45</v>
      </c>
      <c r="C46" s="33" t="s">
        <v>365</v>
      </c>
      <c r="D46" s="33" t="s">
        <v>366</v>
      </c>
      <c r="E46" s="33" t="s">
        <v>535</v>
      </c>
      <c r="F46" s="32">
        <v>1223</v>
      </c>
      <c r="G46" s="33" t="s">
        <v>498</v>
      </c>
      <c r="H46" s="32">
        <v>45</v>
      </c>
      <c r="I46" s="32">
        <v>1222.980499</v>
      </c>
    </row>
    <row r="47" spans="1:9" x14ac:dyDescent="0.2">
      <c r="A47" s="32" t="s">
        <v>602</v>
      </c>
      <c r="B47" s="32">
        <v>46</v>
      </c>
      <c r="C47" s="33" t="s">
        <v>603</v>
      </c>
      <c r="D47" s="33" t="s">
        <v>367</v>
      </c>
      <c r="E47" s="33" t="s">
        <v>535</v>
      </c>
      <c r="F47" s="32">
        <v>9753</v>
      </c>
      <c r="G47" s="33" t="s">
        <v>498</v>
      </c>
      <c r="H47" s="32">
        <v>46</v>
      </c>
      <c r="I47" s="32">
        <v>9753</v>
      </c>
    </row>
    <row r="48" spans="1:9" x14ac:dyDescent="0.2">
      <c r="A48" s="32" t="s">
        <v>604</v>
      </c>
      <c r="B48" s="32">
        <v>47</v>
      </c>
      <c r="C48" s="33" t="s">
        <v>368</v>
      </c>
      <c r="D48" s="33" t="s">
        <v>369</v>
      </c>
      <c r="E48" s="33" t="s">
        <v>535</v>
      </c>
      <c r="F48" s="32">
        <v>948</v>
      </c>
      <c r="G48" s="33" t="s">
        <v>498</v>
      </c>
      <c r="H48" s="32">
        <v>47</v>
      </c>
      <c r="I48" s="32">
        <v>947.79521799999998</v>
      </c>
    </row>
    <row r="49" spans="1:9" x14ac:dyDescent="0.2">
      <c r="A49" s="32" t="s">
        <v>605</v>
      </c>
      <c r="B49" s="32">
        <v>48</v>
      </c>
      <c r="C49" s="33" t="s">
        <v>606</v>
      </c>
      <c r="D49" s="33" t="s">
        <v>370</v>
      </c>
      <c r="E49" s="33" t="s">
        <v>535</v>
      </c>
      <c r="F49" s="32">
        <v>9753</v>
      </c>
      <c r="G49" s="33" t="s">
        <v>498</v>
      </c>
      <c r="H49" s="32">
        <v>48</v>
      </c>
      <c r="I49" s="32">
        <v>9753</v>
      </c>
    </row>
    <row r="50" spans="1:9" x14ac:dyDescent="0.2">
      <c r="A50" s="32" t="s">
        <v>607</v>
      </c>
      <c r="B50" s="32">
        <v>49</v>
      </c>
      <c r="C50" s="33" t="s">
        <v>608</v>
      </c>
      <c r="D50" s="33" t="s">
        <v>371</v>
      </c>
      <c r="E50" s="33" t="s">
        <v>535</v>
      </c>
      <c r="F50" s="32">
        <v>393</v>
      </c>
      <c r="G50" s="33" t="s">
        <v>498</v>
      </c>
      <c r="H50" s="32">
        <v>49</v>
      </c>
      <c r="I50" s="32">
        <v>392.92624699999999</v>
      </c>
    </row>
    <row r="51" spans="1:9" x14ac:dyDescent="0.2">
      <c r="A51" s="32" t="s">
        <v>609</v>
      </c>
      <c r="B51" s="32">
        <v>50</v>
      </c>
      <c r="C51" s="33" t="s">
        <v>610</v>
      </c>
      <c r="D51" s="33" t="s">
        <v>372</v>
      </c>
      <c r="E51" s="33" t="s">
        <v>535</v>
      </c>
      <c r="F51" s="32">
        <v>350</v>
      </c>
      <c r="G51" s="33" t="s">
        <v>498</v>
      </c>
      <c r="H51" s="32">
        <v>50</v>
      </c>
      <c r="I51" s="32">
        <v>350.09357</v>
      </c>
    </row>
    <row r="52" spans="1:9" x14ac:dyDescent="0.2">
      <c r="A52" s="32" t="s">
        <v>611</v>
      </c>
      <c r="B52" s="32">
        <v>51</v>
      </c>
      <c r="C52" s="33" t="s">
        <v>612</v>
      </c>
      <c r="D52" s="33" t="s">
        <v>373</v>
      </c>
      <c r="E52" s="33" t="s">
        <v>535</v>
      </c>
      <c r="F52" s="32">
        <v>721</v>
      </c>
      <c r="G52" s="33" t="s">
        <v>498</v>
      </c>
      <c r="H52" s="32">
        <v>51</v>
      </c>
      <c r="I52" s="32">
        <v>720.72335499999997</v>
      </c>
    </row>
    <row r="53" spans="1:9" x14ac:dyDescent="0.2">
      <c r="A53" s="32" t="s">
        <v>613</v>
      </c>
      <c r="B53" s="32">
        <v>52</v>
      </c>
      <c r="C53" s="33" t="s">
        <v>614</v>
      </c>
      <c r="D53" s="33" t="s">
        <v>374</v>
      </c>
      <c r="E53" s="33" t="s">
        <v>535</v>
      </c>
      <c r="F53" s="32">
        <v>721</v>
      </c>
      <c r="G53" s="33" t="s">
        <v>498</v>
      </c>
      <c r="H53" s="32">
        <v>52</v>
      </c>
      <c r="I53" s="32">
        <v>720.72335499999997</v>
      </c>
    </row>
    <row r="54" spans="1:9" x14ac:dyDescent="0.2">
      <c r="A54" s="32" t="s">
        <v>615</v>
      </c>
      <c r="B54" s="32">
        <v>53</v>
      </c>
      <c r="C54" s="33" t="s">
        <v>616</v>
      </c>
      <c r="D54" s="33" t="s">
        <v>375</v>
      </c>
      <c r="E54" s="33" t="s">
        <v>535</v>
      </c>
      <c r="F54" s="32">
        <v>899</v>
      </c>
      <c r="G54" s="33" t="s">
        <v>498</v>
      </c>
      <c r="H54" s="32">
        <v>53</v>
      </c>
      <c r="I54" s="32">
        <v>899.09505100000001</v>
      </c>
    </row>
    <row r="55" spans="1:9" x14ac:dyDescent="0.2">
      <c r="A55" s="32" t="s">
        <v>617</v>
      </c>
      <c r="B55" s="32">
        <v>54</v>
      </c>
      <c r="C55" s="33" t="s">
        <v>618</v>
      </c>
      <c r="D55" s="33" t="s">
        <v>619</v>
      </c>
      <c r="E55" s="33" t="s">
        <v>535</v>
      </c>
      <c r="F55" s="32">
        <v>1087</v>
      </c>
      <c r="G55" s="33" t="s">
        <v>498</v>
      </c>
      <c r="H55" s="32">
        <v>54</v>
      </c>
      <c r="I55" s="32">
        <v>1087.44148</v>
      </c>
    </row>
    <row r="56" spans="1:9" x14ac:dyDescent="0.2">
      <c r="A56" s="32" t="s">
        <v>620</v>
      </c>
      <c r="B56" s="32">
        <v>55</v>
      </c>
      <c r="C56" s="33" t="s">
        <v>621</v>
      </c>
      <c r="D56" s="33" t="s">
        <v>377</v>
      </c>
      <c r="E56" s="33" t="s">
        <v>535</v>
      </c>
      <c r="F56" s="32">
        <v>989</v>
      </c>
      <c r="G56" s="33" t="s">
        <v>498</v>
      </c>
      <c r="H56" s="32">
        <v>55</v>
      </c>
      <c r="I56" s="32">
        <v>988.67206499999998</v>
      </c>
    </row>
    <row r="57" spans="1:9" x14ac:dyDescent="0.2">
      <c r="A57" s="32" t="s">
        <v>622</v>
      </c>
      <c r="B57" s="32">
        <v>56</v>
      </c>
      <c r="C57" s="33" t="s">
        <v>623</v>
      </c>
      <c r="D57" s="33" t="s">
        <v>378</v>
      </c>
      <c r="E57" s="33" t="s">
        <v>535</v>
      </c>
      <c r="F57" s="32">
        <v>989</v>
      </c>
      <c r="G57" s="33" t="s">
        <v>498</v>
      </c>
      <c r="H57" s="32">
        <v>56</v>
      </c>
      <c r="I57" s="32">
        <v>988.67206499999998</v>
      </c>
    </row>
    <row r="58" spans="1:9" x14ac:dyDescent="0.2">
      <c r="A58" s="32" t="s">
        <v>624</v>
      </c>
      <c r="B58" s="32">
        <v>57</v>
      </c>
      <c r="C58" s="33" t="s">
        <v>379</v>
      </c>
      <c r="D58" s="33" t="s">
        <v>380</v>
      </c>
      <c r="E58" s="33" t="s">
        <v>535</v>
      </c>
      <c r="F58" s="32">
        <v>989</v>
      </c>
      <c r="G58" s="33" t="s">
        <v>498</v>
      </c>
      <c r="H58" s="32">
        <v>57</v>
      </c>
      <c r="I58" s="32">
        <v>988.67206499999998</v>
      </c>
    </row>
    <row r="59" spans="1:9" x14ac:dyDescent="0.2">
      <c r="A59" s="32" t="s">
        <v>625</v>
      </c>
      <c r="B59" s="32">
        <v>58</v>
      </c>
      <c r="C59" s="33" t="s">
        <v>626</v>
      </c>
      <c r="D59" s="33" t="s">
        <v>381</v>
      </c>
      <c r="E59" s="33" t="s">
        <v>535</v>
      </c>
      <c r="F59" s="32">
        <v>1417</v>
      </c>
      <c r="G59" s="33" t="s">
        <v>498</v>
      </c>
      <c r="H59" s="32">
        <v>58</v>
      </c>
      <c r="I59" s="32">
        <v>1417.390001</v>
      </c>
    </row>
    <row r="60" spans="1:9" x14ac:dyDescent="0.2">
      <c r="A60" s="32" t="s">
        <v>627</v>
      </c>
      <c r="B60" s="32">
        <v>59</v>
      </c>
      <c r="C60" s="33" t="s">
        <v>628</v>
      </c>
      <c r="D60" s="33" t="s">
        <v>382</v>
      </c>
      <c r="E60" s="33" t="s">
        <v>535</v>
      </c>
      <c r="F60" s="32">
        <v>1417</v>
      </c>
      <c r="G60" s="33" t="s">
        <v>498</v>
      </c>
      <c r="H60" s="32">
        <v>59</v>
      </c>
      <c r="I60" s="32">
        <v>1417.390001</v>
      </c>
    </row>
    <row r="61" spans="1:9" x14ac:dyDescent="0.2">
      <c r="A61" s="32" t="s">
        <v>629</v>
      </c>
      <c r="B61" s="32">
        <v>60</v>
      </c>
      <c r="C61" s="33" t="s">
        <v>630</v>
      </c>
      <c r="D61" s="33" t="s">
        <v>383</v>
      </c>
      <c r="E61" s="33" t="s">
        <v>535</v>
      </c>
      <c r="F61" s="32">
        <v>1417</v>
      </c>
      <c r="G61" s="33" t="s">
        <v>498</v>
      </c>
      <c r="H61" s="32">
        <v>60</v>
      </c>
      <c r="I61" s="32">
        <v>1417.390001</v>
      </c>
    </row>
    <row r="62" spans="1:9" x14ac:dyDescent="0.2">
      <c r="A62" s="32" t="s">
        <v>631</v>
      </c>
      <c r="B62" s="32">
        <v>61</v>
      </c>
      <c r="C62" s="33" t="s">
        <v>632</v>
      </c>
      <c r="D62" s="33" t="s">
        <v>384</v>
      </c>
      <c r="E62" s="33" t="s">
        <v>535</v>
      </c>
      <c r="F62" s="32">
        <v>1417</v>
      </c>
      <c r="G62" s="33" t="s">
        <v>498</v>
      </c>
      <c r="H62" s="32">
        <v>61</v>
      </c>
      <c r="I62" s="32">
        <v>1417.390001</v>
      </c>
    </row>
    <row r="63" spans="1:9" x14ac:dyDescent="0.2">
      <c r="A63" s="32" t="s">
        <v>633</v>
      </c>
      <c r="B63" s="32">
        <v>62</v>
      </c>
      <c r="C63" s="33" t="s">
        <v>634</v>
      </c>
      <c r="D63" s="33" t="s">
        <v>385</v>
      </c>
      <c r="E63" s="33" t="s">
        <v>535</v>
      </c>
      <c r="F63" s="32">
        <v>1417</v>
      </c>
      <c r="G63" s="33" t="s">
        <v>498</v>
      </c>
      <c r="H63" s="32">
        <v>62</v>
      </c>
      <c r="I63" s="32">
        <v>1417.390001</v>
      </c>
    </row>
    <row r="64" spans="1:9" x14ac:dyDescent="0.2">
      <c r="A64" s="32" t="s">
        <v>635</v>
      </c>
      <c r="B64" s="32">
        <v>63</v>
      </c>
      <c r="C64" s="33" t="s">
        <v>636</v>
      </c>
      <c r="D64" s="33" t="s">
        <v>386</v>
      </c>
      <c r="E64" s="33" t="s">
        <v>535</v>
      </c>
      <c r="F64" s="32">
        <v>426</v>
      </c>
      <c r="G64" s="33" t="s">
        <v>498</v>
      </c>
      <c r="H64" s="32">
        <v>63</v>
      </c>
      <c r="I64" s="32">
        <v>426</v>
      </c>
    </row>
    <row r="65" spans="1:9" x14ac:dyDescent="0.2">
      <c r="A65" s="32" t="s">
        <v>637</v>
      </c>
      <c r="B65" s="32">
        <v>64</v>
      </c>
      <c r="C65" s="33" t="s">
        <v>638</v>
      </c>
      <c r="D65" s="33" t="s">
        <v>387</v>
      </c>
      <c r="E65" s="33" t="s">
        <v>535</v>
      </c>
      <c r="F65" s="32">
        <v>426</v>
      </c>
      <c r="G65" s="33" t="s">
        <v>498</v>
      </c>
      <c r="H65" s="32">
        <v>64</v>
      </c>
      <c r="I65" s="32">
        <v>426</v>
      </c>
    </row>
    <row r="66" spans="1:9" x14ac:dyDescent="0.2">
      <c r="A66" s="32" t="s">
        <v>639</v>
      </c>
      <c r="B66" s="32">
        <v>65</v>
      </c>
      <c r="C66" s="33" t="s">
        <v>640</v>
      </c>
      <c r="D66" s="33" t="s">
        <v>388</v>
      </c>
      <c r="E66" s="33" t="s">
        <v>535</v>
      </c>
      <c r="F66" s="32">
        <v>426</v>
      </c>
      <c r="G66" s="33" t="s">
        <v>498</v>
      </c>
      <c r="H66" s="32">
        <v>65</v>
      </c>
      <c r="I66" s="32">
        <v>426</v>
      </c>
    </row>
    <row r="67" spans="1:9" x14ac:dyDescent="0.2">
      <c r="A67" s="32" t="s">
        <v>641</v>
      </c>
      <c r="B67" s="32">
        <v>66</v>
      </c>
      <c r="C67" s="33" t="s">
        <v>642</v>
      </c>
      <c r="D67" s="33" t="s">
        <v>389</v>
      </c>
      <c r="E67" s="33" t="s">
        <v>535</v>
      </c>
      <c r="F67" s="32">
        <v>426</v>
      </c>
      <c r="G67" s="33" t="s">
        <v>498</v>
      </c>
      <c r="H67" s="32">
        <v>66</v>
      </c>
      <c r="I67" s="32">
        <v>426</v>
      </c>
    </row>
    <row r="68" spans="1:9" x14ac:dyDescent="0.2">
      <c r="A68" s="32" t="s">
        <v>643</v>
      </c>
      <c r="B68" s="32">
        <v>67</v>
      </c>
      <c r="C68" s="33" t="s">
        <v>644</v>
      </c>
      <c r="D68" s="33" t="s">
        <v>645</v>
      </c>
      <c r="E68" s="33" t="s">
        <v>535</v>
      </c>
      <c r="F68" s="32">
        <v>944</v>
      </c>
      <c r="G68" s="33" t="s">
        <v>498</v>
      </c>
      <c r="H68" s="32">
        <v>67</v>
      </c>
      <c r="I68" s="32">
        <v>944</v>
      </c>
    </row>
    <row r="69" spans="1:9" x14ac:dyDescent="0.2">
      <c r="A69" s="32" t="s">
        <v>646</v>
      </c>
      <c r="B69" s="32">
        <v>68</v>
      </c>
      <c r="C69" s="33" t="s">
        <v>647</v>
      </c>
      <c r="D69" s="33" t="s">
        <v>391</v>
      </c>
      <c r="E69" s="33" t="s">
        <v>535</v>
      </c>
      <c r="F69" s="32">
        <v>971</v>
      </c>
      <c r="G69" s="33" t="s">
        <v>498</v>
      </c>
      <c r="H69" s="32">
        <v>68</v>
      </c>
      <c r="I69" s="32">
        <v>971</v>
      </c>
    </row>
    <row r="70" spans="1:9" x14ac:dyDescent="0.2">
      <c r="A70" s="32" t="s">
        <v>648</v>
      </c>
      <c r="B70" s="32">
        <v>69</v>
      </c>
      <c r="C70" s="33" t="s">
        <v>649</v>
      </c>
      <c r="D70" s="33" t="s">
        <v>392</v>
      </c>
      <c r="E70" s="33" t="s">
        <v>535</v>
      </c>
      <c r="F70" s="32">
        <v>971</v>
      </c>
      <c r="G70" s="33" t="s">
        <v>498</v>
      </c>
      <c r="H70" s="32">
        <v>69</v>
      </c>
      <c r="I70" s="32">
        <v>971</v>
      </c>
    </row>
    <row r="71" spans="1:9" x14ac:dyDescent="0.2">
      <c r="A71" s="32" t="s">
        <v>650</v>
      </c>
      <c r="B71" s="32">
        <v>70</v>
      </c>
      <c r="C71" s="33" t="s">
        <v>651</v>
      </c>
      <c r="D71" s="33" t="s">
        <v>393</v>
      </c>
      <c r="E71" s="33" t="s">
        <v>535</v>
      </c>
      <c r="F71" s="32">
        <v>971</v>
      </c>
      <c r="G71" s="33" t="s">
        <v>498</v>
      </c>
      <c r="H71" s="32">
        <v>70</v>
      </c>
      <c r="I71" s="32">
        <v>971</v>
      </c>
    </row>
    <row r="72" spans="1:9" x14ac:dyDescent="0.2">
      <c r="A72" s="32" t="s">
        <v>652</v>
      </c>
      <c r="B72" s="32">
        <v>71</v>
      </c>
      <c r="C72" s="33" t="s">
        <v>653</v>
      </c>
      <c r="D72" s="33" t="s">
        <v>654</v>
      </c>
      <c r="E72" s="33" t="s">
        <v>535</v>
      </c>
      <c r="F72" s="32">
        <v>971</v>
      </c>
      <c r="G72" s="33" t="s">
        <v>498</v>
      </c>
      <c r="H72" s="32">
        <v>71</v>
      </c>
      <c r="I72" s="32">
        <v>971</v>
      </c>
    </row>
    <row r="73" spans="1:9" x14ac:dyDescent="0.2">
      <c r="A73" s="32" t="s">
        <v>655</v>
      </c>
      <c r="B73" s="32">
        <v>72</v>
      </c>
      <c r="C73" s="33" t="s">
        <v>656</v>
      </c>
      <c r="D73" s="33" t="s">
        <v>395</v>
      </c>
      <c r="E73" s="33" t="s">
        <v>535</v>
      </c>
      <c r="F73" s="32">
        <v>273</v>
      </c>
      <c r="G73" s="33" t="s">
        <v>498</v>
      </c>
      <c r="H73" s="32">
        <v>72</v>
      </c>
      <c r="I73" s="32">
        <v>273</v>
      </c>
    </row>
    <row r="74" spans="1:9" x14ac:dyDescent="0.2">
      <c r="A74" s="32" t="s">
        <v>657</v>
      </c>
      <c r="B74" s="32">
        <v>73</v>
      </c>
      <c r="C74" s="33" t="s">
        <v>658</v>
      </c>
      <c r="D74" s="33" t="s">
        <v>396</v>
      </c>
      <c r="E74" s="33" t="s">
        <v>535</v>
      </c>
      <c r="F74" s="32">
        <v>220</v>
      </c>
      <c r="G74" s="33" t="s">
        <v>498</v>
      </c>
      <c r="H74" s="32">
        <v>73</v>
      </c>
      <c r="I74" s="32">
        <v>220</v>
      </c>
    </row>
    <row r="75" spans="1:9" x14ac:dyDescent="0.2">
      <c r="A75" s="32" t="s">
        <v>659</v>
      </c>
      <c r="B75" s="32">
        <v>74</v>
      </c>
      <c r="C75" s="33" t="s">
        <v>660</v>
      </c>
      <c r="D75" s="33" t="s">
        <v>397</v>
      </c>
      <c r="E75" s="33" t="s">
        <v>535</v>
      </c>
      <c r="F75" s="32">
        <v>8003</v>
      </c>
      <c r="G75" s="33" t="s">
        <v>498</v>
      </c>
      <c r="H75" s="32">
        <v>74</v>
      </c>
      <c r="I75" s="32">
        <v>8003</v>
      </c>
    </row>
    <row r="76" spans="1:9" x14ac:dyDescent="0.2">
      <c r="A76" s="32" t="s">
        <v>661</v>
      </c>
      <c r="B76" s="32">
        <v>75</v>
      </c>
      <c r="C76" s="33" t="s">
        <v>662</v>
      </c>
      <c r="D76" s="33" t="s">
        <v>663</v>
      </c>
      <c r="E76" s="33" t="s">
        <v>535</v>
      </c>
      <c r="F76" s="32">
        <v>8003</v>
      </c>
      <c r="G76" s="33" t="s">
        <v>498</v>
      </c>
      <c r="H76" s="32">
        <v>75</v>
      </c>
      <c r="I76" s="32">
        <v>8003</v>
      </c>
    </row>
    <row r="77" spans="1:9" x14ac:dyDescent="0.2">
      <c r="A77" s="32" t="s">
        <v>664</v>
      </c>
      <c r="B77" s="32">
        <v>76</v>
      </c>
      <c r="C77" s="33" t="s">
        <v>665</v>
      </c>
      <c r="D77" s="33" t="s">
        <v>666</v>
      </c>
      <c r="E77" s="33" t="s">
        <v>535</v>
      </c>
      <c r="F77" s="32">
        <v>8003</v>
      </c>
      <c r="G77" s="33" t="s">
        <v>498</v>
      </c>
      <c r="H77" s="32">
        <v>76</v>
      </c>
      <c r="I77" s="32">
        <v>8003</v>
      </c>
    </row>
    <row r="78" spans="1:9" x14ac:dyDescent="0.2">
      <c r="A78" s="32" t="s">
        <v>667</v>
      </c>
      <c r="B78" s="32">
        <v>77</v>
      </c>
      <c r="C78" s="33" t="s">
        <v>668</v>
      </c>
      <c r="D78" s="33" t="s">
        <v>669</v>
      </c>
      <c r="E78" s="33" t="s">
        <v>535</v>
      </c>
      <c r="F78" s="32">
        <v>12031</v>
      </c>
      <c r="G78" s="33" t="s">
        <v>498</v>
      </c>
      <c r="H78" s="32">
        <v>77</v>
      </c>
      <c r="I78" s="32">
        <v>12031</v>
      </c>
    </row>
    <row r="79" spans="1:9" x14ac:dyDescent="0.2">
      <c r="A79" s="32" t="s">
        <v>670</v>
      </c>
      <c r="B79" s="32">
        <v>78</v>
      </c>
      <c r="C79" s="33" t="s">
        <v>671</v>
      </c>
      <c r="D79" s="33" t="s">
        <v>401</v>
      </c>
      <c r="E79" s="33" t="s">
        <v>535</v>
      </c>
      <c r="F79" s="32">
        <v>310</v>
      </c>
      <c r="G79" s="33" t="s">
        <v>498</v>
      </c>
      <c r="H79" s="32">
        <v>78</v>
      </c>
      <c r="I79" s="32">
        <v>310</v>
      </c>
    </row>
    <row r="80" spans="1:9" x14ac:dyDescent="0.2">
      <c r="A80" s="32" t="s">
        <v>672</v>
      </c>
      <c r="B80" s="32">
        <v>79</v>
      </c>
      <c r="C80" s="33" t="s">
        <v>673</v>
      </c>
      <c r="D80" s="33" t="s">
        <v>402</v>
      </c>
      <c r="E80" s="33" t="s">
        <v>535</v>
      </c>
      <c r="F80" s="32">
        <v>2483</v>
      </c>
      <c r="G80" s="33" t="s">
        <v>498</v>
      </c>
      <c r="H80" s="32">
        <v>79</v>
      </c>
      <c r="I80" s="32">
        <v>2483</v>
      </c>
    </row>
    <row r="81" spans="1:9" x14ac:dyDescent="0.2">
      <c r="A81" s="32" t="s">
        <v>674</v>
      </c>
      <c r="B81" s="32">
        <v>80</v>
      </c>
      <c r="C81" s="33" t="s">
        <v>675</v>
      </c>
      <c r="D81" s="33" t="s">
        <v>403</v>
      </c>
      <c r="E81" s="33" t="s">
        <v>535</v>
      </c>
      <c r="F81" s="32">
        <v>0</v>
      </c>
      <c r="G81" s="33" t="s">
        <v>498</v>
      </c>
      <c r="H81" s="32">
        <v>80</v>
      </c>
      <c r="I81" s="32">
        <v>0</v>
      </c>
    </row>
    <row r="82" spans="1:9" x14ac:dyDescent="0.2">
      <c r="A82" s="32" t="s">
        <v>676</v>
      </c>
      <c r="B82" s="32">
        <v>81</v>
      </c>
      <c r="C82" s="33" t="s">
        <v>677</v>
      </c>
      <c r="D82" s="33" t="s">
        <v>678</v>
      </c>
      <c r="E82" s="33" t="s">
        <v>527</v>
      </c>
      <c r="F82" s="32">
        <v>51</v>
      </c>
      <c r="G82" s="33" t="s">
        <v>498</v>
      </c>
      <c r="H82" s="32">
        <v>81</v>
      </c>
      <c r="I82" s="32">
        <v>51</v>
      </c>
    </row>
    <row r="83" spans="1:9" x14ac:dyDescent="0.2">
      <c r="A83" s="32" t="s">
        <v>679</v>
      </c>
      <c r="B83" s="32">
        <v>82</v>
      </c>
      <c r="C83" s="33" t="s">
        <v>122</v>
      </c>
      <c r="D83" s="33" t="s">
        <v>405</v>
      </c>
      <c r="E83" s="33" t="s">
        <v>527</v>
      </c>
      <c r="F83" s="32">
        <v>23</v>
      </c>
      <c r="G83" s="33" t="s">
        <v>498</v>
      </c>
      <c r="H83" s="32">
        <v>82</v>
      </c>
      <c r="I83" s="32">
        <v>23</v>
      </c>
    </row>
    <row r="84" spans="1:9" x14ac:dyDescent="0.2">
      <c r="D84" s="34">
        <v>0</v>
      </c>
      <c r="H84" s="9" t="s">
        <v>93</v>
      </c>
    </row>
    <row r="85" spans="1:9" x14ac:dyDescent="0.2">
      <c r="D85" s="36" t="s">
        <v>530</v>
      </c>
      <c r="H85" s="9" t="s">
        <v>93</v>
      </c>
    </row>
  </sheetData>
  <pageMargins left="0.8" right="0.8" top="1" bottom="1" header="0.5" footer="0.5"/>
  <pageSetup paperSize="9" firstPageNumber="42949672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H236"/>
  <sheetViews>
    <sheetView topLeftCell="A127" zoomScale="85" zoomScaleNormal="85" workbookViewId="0">
      <selection activeCell="B146" sqref="B146"/>
    </sheetView>
  </sheetViews>
  <sheetFormatPr defaultColWidth="9.140625" defaultRowHeight="15" x14ac:dyDescent="0.25"/>
  <cols>
    <col min="1" max="1" width="20.85546875" style="41" bestFit="1" customWidth="1"/>
    <col min="2" max="2" width="19.5703125" style="41" customWidth="1"/>
    <col min="3" max="3" width="28.28515625" style="41" customWidth="1"/>
    <col min="4" max="4" width="15.7109375" style="39" customWidth="1"/>
    <col min="5" max="5" width="28.28515625" style="39" customWidth="1"/>
    <col min="6" max="6" width="20.85546875" style="39" customWidth="1"/>
    <col min="7" max="7" width="18.7109375" style="39" customWidth="1"/>
    <col min="8" max="16384" width="9.140625" style="39"/>
  </cols>
  <sheetData>
    <row r="1" spans="1:6" x14ac:dyDescent="0.25">
      <c r="A1" s="41" t="s">
        <v>27</v>
      </c>
      <c r="B1" s="47" t="e">
        <f>SUBSTITUTE(SUBSTITUTE('Основна информация'!#REF!,";",","),"&amp;","И")</f>
        <v>#REF!</v>
      </c>
    </row>
    <row r="2" spans="1:6" x14ac:dyDescent="0.25">
      <c r="A2" s="41" t="s">
        <v>28</v>
      </c>
      <c r="B2" s="41" t="e">
        <f>SUBSTITUTE(SUBSTITUTE('Основна информация'!#REF!,";",","),"&amp;","И")</f>
        <v>#REF!</v>
      </c>
    </row>
    <row r="3" spans="1:6" x14ac:dyDescent="0.25">
      <c r="A3" s="41" t="s">
        <v>29</v>
      </c>
      <c r="B3" s="41" t="str">
        <f>IF('Основна информация'!I22="","",SUBSTITUTE(SUBSTITUTE('Основна информация'!I22,";",","),"&amp;","И"))</f>
        <v/>
      </c>
    </row>
    <row r="4" spans="1:6" x14ac:dyDescent="0.25">
      <c r="A4" s="41" t="s">
        <v>30</v>
      </c>
      <c r="B4" s="41" t="str">
        <f>IF('Основна информация'!I23="","",SUBSTITUTE(SUBSTITUTE('Основна информация'!I23,";",","),"&amp;","И"))</f>
        <v/>
      </c>
    </row>
    <row r="5" spans="1:6" x14ac:dyDescent="0.25">
      <c r="A5" s="41" t="s">
        <v>31</v>
      </c>
      <c r="B5" s="41" t="e">
        <f>IF('Основна информация'!#REF!="","",SUBSTITUTE(SUBSTITUTE('Основна информация'!#REF!,";",","),"&amp;","И"))</f>
        <v>#REF!</v>
      </c>
      <c r="C5" s="48" t="e">
        <f>IF('Основна информация'!#REF!="","",'Основна информация'!#REF!)</f>
        <v>#REF!</v>
      </c>
      <c r="D5" s="40" t="e">
        <f>IF('Основна информация'!#REF!="","",'Основна информация'!#REF!)</f>
        <v>#REF!</v>
      </c>
    </row>
    <row r="6" spans="1:6" x14ac:dyDescent="0.25">
      <c r="A6" s="41" t="s">
        <v>32</v>
      </c>
      <c r="B6" s="41" t="e">
        <f>IF('Основна информация'!#REF!="","",SUBSTITUTE(SUBSTITUTE('Основна информация'!#REF!,";",","),"&amp;","И"))</f>
        <v>#REF!</v>
      </c>
    </row>
    <row r="7" spans="1:6" x14ac:dyDescent="0.25">
      <c r="A7" s="41" t="s">
        <v>33</v>
      </c>
      <c r="B7" s="41" t="e">
        <f>+CONCATENATE(SUBSTITUTE(SUBSTITUTE('Основна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информация'!#REF!,";",","),"&amp;","И"),"_*",SUBSTITUTE(SUBSTITUTE('Основна информация'!#REF!,";",","),"&amp;","И"))</f>
        <v>#REF!</v>
      </c>
    </row>
    <row r="8" spans="1:6" x14ac:dyDescent="0.25">
      <c r="A8" s="41" t="s">
        <v>34</v>
      </c>
      <c r="B8" s="41" t="e">
        <f>IF('Основна информация'!#REF!="","",SUBSTITUTE(SUBSTITUTE('Основна информация'!#REF!,";",","),"&amp;","И"))</f>
        <v>#REF!</v>
      </c>
    </row>
    <row r="9" spans="1:6" x14ac:dyDescent="0.25">
      <c r="A9" s="41" t="s">
        <v>94</v>
      </c>
      <c r="B9" s="41" t="e">
        <f>IF('Основна информация'!#REF!="","",SUBSTITUTE('Основна информация'!#REF!,";",","))</f>
        <v>#REF!</v>
      </c>
    </row>
    <row r="10" spans="1:6" x14ac:dyDescent="0.25">
      <c r="A10" s="41" t="s">
        <v>95</v>
      </c>
      <c r="B10" s="41" t="e">
        <f>IF('Основна информация'!#REF!="","",SUBSTITUTE('Основна информация'!#REF!,";",","))</f>
        <v>#REF!</v>
      </c>
    </row>
    <row r="11" spans="1:6" x14ac:dyDescent="0.25">
      <c r="A11" s="41" t="s">
        <v>96</v>
      </c>
      <c r="B11" s="41" t="e">
        <f>IF('Основна информация'!#REF!="","",SUBSTITUTE('Основна информация'!#REF!,";",","))</f>
        <v>#REF!</v>
      </c>
    </row>
    <row r="12" spans="1:6" x14ac:dyDescent="0.25">
      <c r="A12" s="41" t="s">
        <v>97</v>
      </c>
      <c r="B12" s="41" t="e">
        <f>IF('Основна информация'!#REF!="","",SUBSTITUTE('Основна информация'!#REF!,";",","))</f>
        <v>#REF!</v>
      </c>
    </row>
    <row r="13" spans="1:6" x14ac:dyDescent="0.25">
      <c r="A13" s="41" t="s">
        <v>98</v>
      </c>
      <c r="B13" s="41" t="e">
        <f>IF('Основна информация'!#REF!="","",SUBSTITUTE('Основна информация'!#REF!,";",","))</f>
        <v>#REF!</v>
      </c>
    </row>
    <row r="14" spans="1:6" x14ac:dyDescent="0.25">
      <c r="A14" s="41" t="s">
        <v>99</v>
      </c>
      <c r="B14" s="41" t="e">
        <f>IF('Основна информация'!#REF!="","",SUBSTITUTE('Основна информация'!#REF!,";",","))</f>
        <v>#REF!</v>
      </c>
    </row>
    <row r="15" spans="1:6" x14ac:dyDescent="0.25">
      <c r="A15" s="41" t="s">
        <v>35</v>
      </c>
      <c r="B15" s="48" t="e">
        <f>IF('Основна информация'!#REF!="","-",'Основна информация'!#REF!)</f>
        <v>#REF!</v>
      </c>
      <c r="C15" s="48" t="e">
        <f>IF('Основна информация'!#REF!="","-",'Основна информация'!#REF!)</f>
        <v>#REF!</v>
      </c>
      <c r="D15" s="40" t="e">
        <f>IF('Основна информация'!#REF!="","-",'Основна информация'!#REF!)</f>
        <v>#REF!</v>
      </c>
      <c r="E15" s="40" t="e">
        <f>IF('Основна информация'!#REF!="","-",'Основна информация'!#REF!)</f>
        <v>#REF!</v>
      </c>
      <c r="F15" s="40"/>
    </row>
    <row r="16" spans="1:6" x14ac:dyDescent="0.25">
      <c r="A16" s="41" t="s">
        <v>36</v>
      </c>
      <c r="B16" s="41" t="e">
        <f>IF('Основна информация'!#REF!="","",'Основна информация'!#REF!)</f>
        <v>#REF!</v>
      </c>
      <c r="C16" s="48" t="e">
        <f>IF('Основна информация'!#REF!="","",'Основна информация'!#REF!)</f>
        <v>#REF!</v>
      </c>
      <c r="D16" s="42" t="e">
        <f>IF('Основна информация'!#REF!="","",'Основна информация'!#REF!)</f>
        <v>#REF!</v>
      </c>
    </row>
    <row r="17" spans="1:5" x14ac:dyDescent="0.25">
      <c r="A17" s="41" t="s">
        <v>37</v>
      </c>
      <c r="B17" s="49" t="e">
        <f>IF('Основна информация'!#REF!="","",SUBSTITUTE('Основна информация'!#REF!,",","."))</f>
        <v>#REF!</v>
      </c>
    </row>
    <row r="18" spans="1:5" x14ac:dyDescent="0.25">
      <c r="A18" s="41" t="s">
        <v>38</v>
      </c>
      <c r="B18" s="48" t="e">
        <f>IF('Основна информация'!#REF!="","-",'Основна информация'!#REF!)</f>
        <v>#REF!</v>
      </c>
      <c r="C18" s="48"/>
    </row>
    <row r="19" spans="1:5" x14ac:dyDescent="0.25">
      <c r="A19" s="41" t="s">
        <v>39</v>
      </c>
      <c r="B19" s="48" t="e">
        <f>IF('Основна информация'!#REF!="","-",'Основна информация'!#REF!)</f>
        <v>#REF!</v>
      </c>
      <c r="C19" s="48"/>
    </row>
    <row r="20" spans="1:5" x14ac:dyDescent="0.25">
      <c r="A20" s="41" t="s">
        <v>40</v>
      </c>
      <c r="B20" s="48" t="e">
        <f>IF('Основна информация'!#REF!="","-",'Основна информация'!#REF!)</f>
        <v>#REF!</v>
      </c>
      <c r="C20" s="48"/>
    </row>
    <row r="21" spans="1:5" x14ac:dyDescent="0.25">
      <c r="A21" s="41" t="s">
        <v>41</v>
      </c>
      <c r="B21" s="48" t="e">
        <f>IF('Основна информация'!#REF!="","-",'Основна информация'!#REF!)</f>
        <v>#REF!</v>
      </c>
      <c r="C21" s="48"/>
    </row>
    <row r="22" spans="1:5" x14ac:dyDescent="0.25">
      <c r="A22" s="41" t="s">
        <v>42</v>
      </c>
      <c r="B22" s="48" t="e">
        <f>IF('Основна информация'!#REF!="","-",'Основна информация'!#REF!)</f>
        <v>#REF!</v>
      </c>
      <c r="C22" s="48"/>
    </row>
    <row r="23" spans="1:5" x14ac:dyDescent="0.25">
      <c r="A23" s="41" t="s">
        <v>43</v>
      </c>
      <c r="B23" s="48" t="e">
        <f>IF('Основна информация'!#REF!="","-",'Основна информация'!#REF!)</f>
        <v>#REF!</v>
      </c>
      <c r="C23" s="48"/>
    </row>
    <row r="24" spans="1:5" x14ac:dyDescent="0.25">
      <c r="A24" s="41" t="s">
        <v>44</v>
      </c>
      <c r="B24" s="50" t="e">
        <f>IF('Основна информация'!#REF!="","-",'Основна информация'!#REF!)</f>
        <v>#REF!</v>
      </c>
      <c r="C24" s="51" t="e">
        <f>IF('Основна информация'!#REF!="","",SUBSTITUTE('Основна информация'!#REF!,",","."))</f>
        <v>#REF!</v>
      </c>
    </row>
    <row r="25" spans="1:5" x14ac:dyDescent="0.25">
      <c r="A25" s="41" t="s">
        <v>45</v>
      </c>
      <c r="B25" s="48" t="e">
        <f>IF('Основна информация'!#REF!="","-",'Основна информация'!#REF!)</f>
        <v>#REF!</v>
      </c>
      <c r="C25" s="48"/>
    </row>
    <row r="26" spans="1:5" x14ac:dyDescent="0.25">
      <c r="A26" s="41" t="s">
        <v>46</v>
      </c>
      <c r="B26" s="49" t="e">
        <f>IF('Основна информация'!#REF!="","",SUBSTITUTE('Основна информация'!#REF!,",","."))</f>
        <v>#REF!</v>
      </c>
    </row>
    <row r="27" spans="1:5" x14ac:dyDescent="0.25">
      <c r="A27" s="41" t="s">
        <v>47</v>
      </c>
      <c r="B27" s="41" t="e">
        <f>IF('Основна информация'!#REF!="","",SUBSTITUTE(SUBSTITUTE('Основна информация'!#REF!,";",","),"&amp;","И"))</f>
        <v>#REF!</v>
      </c>
    </row>
    <row r="28" spans="1:5" x14ac:dyDescent="0.25">
      <c r="A28" s="41" t="s">
        <v>48</v>
      </c>
      <c r="B28" s="48" t="e">
        <f>IF('Основна информация'!#REF!="","-",'Основна информация'!#REF!)</f>
        <v>#REF!</v>
      </c>
      <c r="C28" s="48"/>
    </row>
    <row r="29" spans="1:5" x14ac:dyDescent="0.25">
      <c r="A29" s="41" t="s">
        <v>49</v>
      </c>
      <c r="B29" s="49" t="e">
        <f>IF('Основна информация'!#REF!="","",SUBSTITUTE('Основна информация'!#REF!,",","."))</f>
        <v>#REF!</v>
      </c>
    </row>
    <row r="30" spans="1:5" x14ac:dyDescent="0.25">
      <c r="A30" s="41" t="s">
        <v>50</v>
      </c>
      <c r="B30" s="41" t="e">
        <f>IF('Основна информация'!#REF!="","",SUBSTITUTE(SUBSTITUTE('Основна информация'!#REF!,";",","),"&amp;","И"))</f>
        <v>#REF!</v>
      </c>
    </row>
    <row r="31" spans="1:5" x14ac:dyDescent="0.25">
      <c r="A31" s="41" t="s">
        <v>51</v>
      </c>
      <c r="B31" s="41" t="e">
        <f>IF('Основна информация'!#REF!="","-",SUBSTITUTE(SUBSTITUTE('Основна информация'!#REF!,";",","),"&amp;","И"))</f>
        <v>#REF!</v>
      </c>
      <c r="C31" s="41" t="e">
        <f>IF('Основна информация'!#REF!="","-",SUBSTITUTE(SUBSTITUTE('Основна информация'!#REF!,";",","),"&amp;","И"))</f>
        <v>#REF!</v>
      </c>
      <c r="D31" s="39" t="e">
        <f>IF('Основна информация'!#REF!="","-",SUBSTITUTE(SUBSTITUTE('Основна информация'!#REF!,";",","),"&amp;","И"))</f>
        <v>#REF!</v>
      </c>
      <c r="E31" s="43" t="e">
        <f>IF('Основна информация'!#REF!="","",SUBSTITUTE('Основна информация'!#REF!,",","."))</f>
        <v>#REF!</v>
      </c>
    </row>
    <row r="32" spans="1:5" x14ac:dyDescent="0.25">
      <c r="A32" s="41" t="s">
        <v>52</v>
      </c>
      <c r="B32" s="41" t="e">
        <f>IF('Основна информация'!#REF!="","-",SUBSTITUTE(SUBSTITUTE('Основна информация'!#REF!,";",","),"&amp;","И"))</f>
        <v>#REF!</v>
      </c>
      <c r="C32" s="41" t="e">
        <f>IF('Основна информация'!#REF!="","-",SUBSTITUTE(SUBSTITUTE('Основна информация'!#REF!,";",","),"&amp;","И"))</f>
        <v>#REF!</v>
      </c>
      <c r="D32" s="39" t="e">
        <f>IF('Основна информация'!#REF!="","-",SUBSTITUTE(SUBSTITUTE('Основна информация'!#REF!,";",","),"&amp;","И"))</f>
        <v>#REF!</v>
      </c>
      <c r="E32" s="43" t="e">
        <f>IF('Основна информация'!#REF!="","",SUBSTITUTE('Основна информация'!#REF!,",","."))</f>
        <v>#REF!</v>
      </c>
    </row>
    <row r="33" spans="1:5" x14ac:dyDescent="0.25">
      <c r="A33" s="41" t="s">
        <v>53</v>
      </c>
      <c r="B33" s="41" t="e">
        <f>IF('Основна информация'!#REF!="","-",SUBSTITUTE(SUBSTITUTE('Основна информация'!#REF!,";",","),"&amp;","И"))</f>
        <v>#REF!</v>
      </c>
      <c r="C33" s="41" t="e">
        <f>IF('Основна информация'!#REF!="","-",SUBSTITUTE(SUBSTITUTE('Основна информация'!#REF!,";",","),"&amp;","И"))</f>
        <v>#REF!</v>
      </c>
      <c r="D33" s="39" t="e">
        <f>IF('Основна информация'!#REF!="","-",SUBSTITUTE(SUBSTITUTE('Основна информация'!#REF!,";",","),"&amp;","И"))</f>
        <v>#REF!</v>
      </c>
      <c r="E33" s="43" t="e">
        <f>IF('Основна информация'!#REF!="","",SUBSTITUTE('Основна информация'!#REF!,",","."))</f>
        <v>#REF!</v>
      </c>
    </row>
    <row r="34" spans="1:5" x14ac:dyDescent="0.25">
      <c r="A34" s="41" t="s">
        <v>54</v>
      </c>
      <c r="B34" s="41" t="e">
        <f>IF('Основна информация'!#REF!="","-",SUBSTITUTE(SUBSTITUTE('Основна информация'!#REF!,";",","),"&amp;","И"))</f>
        <v>#REF!</v>
      </c>
      <c r="C34" s="41" t="e">
        <f>IF('Основна информация'!#REF!="","-",SUBSTITUTE(SUBSTITUTE('Основна информация'!#REF!,";",","),"&amp;","И"))</f>
        <v>#REF!</v>
      </c>
      <c r="D34" s="39" t="e">
        <f>IF('Основна информация'!#REF!="","-",SUBSTITUTE(SUBSTITUTE('Основна информация'!#REF!,";",","),"&amp;","И"))</f>
        <v>#REF!</v>
      </c>
      <c r="E34" s="43" t="e">
        <f>IF('Основна информация'!#REF!="","",SUBSTITUTE('Основна информация'!#REF!,",","."))</f>
        <v>#REF!</v>
      </c>
    </row>
    <row r="35" spans="1:5" x14ac:dyDescent="0.25">
      <c r="A35" s="41" t="s">
        <v>55</v>
      </c>
      <c r="B35" s="41" t="e">
        <f>IF('Основна информация'!#REF!="","-",SUBSTITUTE(SUBSTITUTE('Основна информация'!#REF!,";",","),"&amp;","И"))</f>
        <v>#REF!</v>
      </c>
      <c r="C35" s="41" t="e">
        <f>IF('Основна информация'!#REF!="","-",SUBSTITUTE(SUBSTITUTE('Основна информация'!#REF!,";",","),"&amp;","И"))</f>
        <v>#REF!</v>
      </c>
      <c r="D35" s="39" t="e">
        <f>IF('Основна информация'!#REF!="","-",SUBSTITUTE(SUBSTITUTE('Основна информация'!#REF!,";",","),"&amp;","И"))</f>
        <v>#REF!</v>
      </c>
      <c r="E35" s="43" t="e">
        <f>IF('Основна информация'!#REF!="","",SUBSTITUTE('Основна информация'!#REF!,",","."))</f>
        <v>#REF!</v>
      </c>
    </row>
    <row r="36" spans="1:5" x14ac:dyDescent="0.25">
      <c r="A36" s="41" t="s">
        <v>56</v>
      </c>
      <c r="B36" s="41" t="e">
        <f>IF('Основна информация'!#REF!="","-",SUBSTITUTE(SUBSTITUTE('Основна информация'!#REF!,";",","),"&amp;","И"))</f>
        <v>#REF!</v>
      </c>
      <c r="C36" s="41" t="e">
        <f>IF('Основна информация'!#REF!="","-",SUBSTITUTE(SUBSTITUTE('Основна информация'!#REF!,";",","),"&amp;","И"))</f>
        <v>#REF!</v>
      </c>
      <c r="D36" s="39" t="e">
        <f>IF('Основна информация'!#REF!="","-",SUBSTITUTE(SUBSTITUTE('Основна информация'!#REF!,";",","),"&amp;","И"))</f>
        <v>#REF!</v>
      </c>
      <c r="E36" s="43" t="e">
        <f>IF('Основна информация'!#REF!="","",SUBSTITUTE('Основна информация'!#REF!,",","."))</f>
        <v>#REF!</v>
      </c>
    </row>
    <row r="37" spans="1:5" x14ac:dyDescent="0.25">
      <c r="A37" s="41" t="s">
        <v>57</v>
      </c>
      <c r="B37" s="41" t="e">
        <f>IF('Основна информация'!#REF!="","-",SUBSTITUTE(SUBSTITUTE('Основна информация'!#REF!,";",","),"&amp;","И"))</f>
        <v>#REF!</v>
      </c>
      <c r="C37" s="41" t="e">
        <f>IF('Основна информация'!#REF!="","-",SUBSTITUTE(SUBSTITUTE('Основна информация'!#REF!,";",","),"&amp;","И"))</f>
        <v>#REF!</v>
      </c>
      <c r="D37" s="39" t="e">
        <f>IF('Основна информация'!#REF!="","-",SUBSTITUTE(SUBSTITUTE('Основна информация'!#REF!,";",","),"&amp;","И"))</f>
        <v>#REF!</v>
      </c>
      <c r="E37" s="43" t="e">
        <f>IF('Основна информация'!#REF!="","",SUBSTITUTE('Основна информация'!#REF!,",","."))</f>
        <v>#REF!</v>
      </c>
    </row>
    <row r="38" spans="1:5" x14ac:dyDescent="0.25">
      <c r="A38" s="41" t="s">
        <v>58</v>
      </c>
      <c r="B38" s="41" t="e">
        <f>IF('Основна информация'!#REF!="","-",SUBSTITUTE(SUBSTITUTE('Основна информация'!#REF!,";",","),"&amp;","И"))</f>
        <v>#REF!</v>
      </c>
      <c r="C38" s="41" t="e">
        <f>IF('Основна информация'!#REF!="","-",SUBSTITUTE(SUBSTITUTE('Основна информация'!#REF!,";",","),"&amp;","И"))</f>
        <v>#REF!</v>
      </c>
      <c r="D38" s="39" t="e">
        <f>IF('Основна информация'!#REF!="","-",SUBSTITUTE(SUBSTITUTE('Основна информация'!#REF!,";",","),"&amp;","И"))</f>
        <v>#REF!</v>
      </c>
      <c r="E38" s="43" t="e">
        <f>IF('Основна информация'!#REF!="","",SUBSTITUTE('Основна информация'!#REF!,",","."))</f>
        <v>#REF!</v>
      </c>
    </row>
    <row r="39" spans="1:5" x14ac:dyDescent="0.25">
      <c r="A39" s="41" t="s">
        <v>59</v>
      </c>
      <c r="B39" s="41" t="e">
        <f>IF('Основна информация'!#REF!="","-",SUBSTITUTE(SUBSTITUTE('Основна информация'!#REF!,";",","),"&amp;","И"))</f>
        <v>#REF!</v>
      </c>
      <c r="C39" s="41" t="e">
        <f>IF('Основна информация'!#REF!="","-",SUBSTITUTE(SUBSTITUTE('Основна информация'!#REF!,";",","),"&amp;","И"))</f>
        <v>#REF!</v>
      </c>
      <c r="D39" s="39" t="e">
        <f>IF('Основна информация'!#REF!="","-",SUBSTITUTE(SUBSTITUTE('Основна информация'!#REF!,";",","),"&amp;","И"))</f>
        <v>#REF!</v>
      </c>
      <c r="E39" s="43" t="e">
        <f>IF('Основна информация'!#REF!="","",SUBSTITUTE('Основна информация'!#REF!,",","."))</f>
        <v>#REF!</v>
      </c>
    </row>
    <row r="40" spans="1:5" x14ac:dyDescent="0.25">
      <c r="A40" s="41" t="s">
        <v>60</v>
      </c>
      <c r="B40" s="41" t="e">
        <f>IF('Основна информация'!#REF!="","-",SUBSTITUTE(SUBSTITUTE('Основна информация'!#REF!,";",","),"&amp;","И"))</f>
        <v>#REF!</v>
      </c>
      <c r="C40" s="41" t="e">
        <f>IF('Основна информация'!#REF!="","-",SUBSTITUTE(SUBSTITUTE('Основна информация'!#REF!,";",","),"&amp;","И"))</f>
        <v>#REF!</v>
      </c>
      <c r="D40" s="39" t="e">
        <f>IF('Основна информация'!#REF!="","-",SUBSTITUTE(SUBSTITUTE('Основна информация'!#REF!,";",","),"&amp;","И"))</f>
        <v>#REF!</v>
      </c>
      <c r="E40" s="43" t="e">
        <f>IF('Основна информация'!#REF!="","",SUBSTITUTE('Основна информация'!#REF!,",","."))</f>
        <v>#REF!</v>
      </c>
    </row>
    <row r="41" spans="1:5" x14ac:dyDescent="0.25">
      <c r="A41" s="41" t="s">
        <v>61</v>
      </c>
      <c r="B41" s="48" t="e">
        <f>IF('Основна информация'!#REF!="","",'Основна информация'!#REF!)</f>
        <v>#REF!</v>
      </c>
    </row>
    <row r="42" spans="1:5" x14ac:dyDescent="0.25">
      <c r="A42" s="41" t="s">
        <v>62</v>
      </c>
      <c r="B42" s="49" t="e">
        <f>IF('Основна информация'!#REF!="","",SUBSTITUTE('Основна информация'!#REF!,",","."))</f>
        <v>#REF!</v>
      </c>
    </row>
    <row r="43" spans="1:5" x14ac:dyDescent="0.25">
      <c r="A43" s="41" t="s">
        <v>63</v>
      </c>
      <c r="B43" s="41" t="e">
        <f>+VLOOKUP('Основна информация'!#REF!,'Основна информация'!#REF!,2,FALSE)</f>
        <v>#REF!</v>
      </c>
      <c r="C43" s="48" t="str">
        <f>IF('Основна информация'!T126="","-",'Основна информация'!T126)</f>
        <v>-</v>
      </c>
      <c r="D43" s="44" t="str">
        <f>IF('Основна информация'!V126="","-",SUBSTITUTE(SUBSTITUTE('Основна информация'!V126,";",","),"&amp;","И"))</f>
        <v>-</v>
      </c>
    </row>
    <row r="44" spans="1:5" x14ac:dyDescent="0.25">
      <c r="A44" s="41" t="s">
        <v>64</v>
      </c>
      <c r="B44" s="41" t="e">
        <f>+VLOOKUP('Основна информация'!#REF!,'Основна информация'!#REF!,2,FALSE)</f>
        <v>#REF!</v>
      </c>
      <c r="C44" s="48" t="e">
        <f>IF('Основна информация'!#REF!="","-",'Основна информация'!#REF!)</f>
        <v>#REF!</v>
      </c>
      <c r="D44" s="44" t="e">
        <f>IF('Основна информация'!#REF!="","-",SUBSTITUTE(SUBSTITUTE('Основна информация'!#REF!,";",","),"&amp;","И"))</f>
        <v>#REF!</v>
      </c>
    </row>
    <row r="45" spans="1:5" x14ac:dyDescent="0.25">
      <c r="A45" s="41" t="s">
        <v>65</v>
      </c>
      <c r="B45" s="41" t="e">
        <f>+VLOOKUP('Основна информация'!#REF!,'Основна информация'!#REF!,2,FALSE)</f>
        <v>#REF!</v>
      </c>
      <c r="C45" s="48" t="e">
        <f>IF('Основна информация'!#REF!="","-",'Основна информация'!#REF!)</f>
        <v>#REF!</v>
      </c>
      <c r="D45" s="44" t="e">
        <f>IF('Основна информация'!#REF!="","-",SUBSTITUTE(SUBSTITUTE('Основна информация'!#REF!,";",","),"&amp;","И"))</f>
        <v>#REF!</v>
      </c>
    </row>
    <row r="46" spans="1:5" x14ac:dyDescent="0.25">
      <c r="A46" s="41" t="s">
        <v>66</v>
      </c>
      <c r="B46" s="41" t="e">
        <f>+VLOOKUP('Основна информация'!#REF!,'Основна информация'!#REF!,2,FALSE)</f>
        <v>#REF!</v>
      </c>
      <c r="C46" s="48" t="str">
        <f>IF('Основна информация'!T130="","-",'Основна информация'!T130)</f>
        <v>-</v>
      </c>
      <c r="D46" s="44" t="str">
        <f>IF('Основна информация'!V130="","-",SUBSTITUTE(SUBSTITUTE('Основна информация'!V130,";",","),"&amp;","И"))</f>
        <v>-</v>
      </c>
    </row>
    <row r="47" spans="1:5" x14ac:dyDescent="0.25">
      <c r="A47" s="41" t="s">
        <v>67</v>
      </c>
      <c r="B47" s="41" t="e">
        <f>+IF(C47='Основна информация'!#REF!,"3p",VLOOKUP('Основна информация'!#REF!,'Основна информация'!$AD$139:$AE$143,2,FALSE))</f>
        <v>#REF!</v>
      </c>
      <c r="C47" s="48" t="e">
        <f>IF('Основна информация'!#REF!="","-",'Основна информация'!#REF!)</f>
        <v>#REF!</v>
      </c>
      <c r="D47" s="44" t="e">
        <f>IF('Основна информация'!#REF!="","-",SUBSTITUTE(SUBSTITUTE('Основна информация'!#REF!,";",","),"&amp;","И"))</f>
        <v>#REF!</v>
      </c>
    </row>
    <row r="48" spans="1:5" x14ac:dyDescent="0.25">
      <c r="A48" s="41" t="s">
        <v>68</v>
      </c>
      <c r="B48" s="41" t="e">
        <f>+VLOOKUP('Основна информация'!#REF!,'Основна информация'!$AD$139:$AE$143,2,FALSE)</f>
        <v>#REF!</v>
      </c>
      <c r="C48" s="48" t="str">
        <f>IF('Основна информация'!T138="","-",'Основна информация'!T138)</f>
        <v>-</v>
      </c>
      <c r="D48" s="44" t="str">
        <f>IF('Основна информация'!V138="","-",SUBSTITUTE(SUBSTITUTE('Основна информация'!V138,";",","),"&amp;","И"))</f>
        <v>-</v>
      </c>
    </row>
    <row r="49" spans="1:4" x14ac:dyDescent="0.25">
      <c r="A49" s="41" t="s">
        <v>720</v>
      </c>
      <c r="B49" s="41" t="e">
        <f>+VLOOKUP('Основна информация'!#REF!,'Основна информация'!#REF!,2,FALSE)</f>
        <v>#REF!</v>
      </c>
      <c r="C49" s="48" t="e">
        <f>IF('Основна информация'!#REF!="","-",'Основна информация'!#REF!)</f>
        <v>#REF!</v>
      </c>
      <c r="D49" s="44" t="e">
        <f>IF('Основна информация'!#REF!="","-",SUBSTITUTE(SUBSTITUTE('Основна информация'!#REF!,";",","),"&amp;","И"))</f>
        <v>#REF!</v>
      </c>
    </row>
    <row r="50" spans="1:4" x14ac:dyDescent="0.25">
      <c r="A50" s="41" t="s">
        <v>721</v>
      </c>
      <c r="B50" s="41" t="e">
        <f>+IF(C50='Основна информация'!#REF!,"10p",VLOOKUP('Основна информация'!#REF!,'Основна информация'!$AD$139:$AE$143,2,FALSE))</f>
        <v>#REF!</v>
      </c>
      <c r="C50" s="48" t="e">
        <f>IF('Основна информация'!#REF!="","-",'Основна информация'!#REF!)</f>
        <v>#REF!</v>
      </c>
      <c r="D50" s="44" t="e">
        <f>IF('Основна информация'!#REF!="","-",SUBSTITUTE(SUBSTITUTE('Основна информация'!#REF!,";",","),"&amp;","И"))</f>
        <v>#REF!</v>
      </c>
    </row>
    <row r="51" spans="1:4" x14ac:dyDescent="0.25">
      <c r="A51" s="41" t="s">
        <v>69</v>
      </c>
      <c r="B51" s="41" t="e">
        <f>+IF(C51='Основна информация'!#REF!,"5p",VLOOKUP('Основна информация'!#REF!,'Основна информация'!$AD$139:$AE$143,2,FALSE))</f>
        <v>#REF!</v>
      </c>
      <c r="C51" s="48" t="e">
        <f>IF('Основна информация'!#REF!="","-",'Основна информация'!#REF!)</f>
        <v>#REF!</v>
      </c>
      <c r="D51" s="44" t="e">
        <f>IF('Основна информация'!#REF!="","-",SUBSTITUTE(SUBSTITUTE('Основна информация'!#REF!,";",","),"&amp;","И"))</f>
        <v>#REF!</v>
      </c>
    </row>
    <row r="52" spans="1:4" x14ac:dyDescent="0.25">
      <c r="A52" s="41" t="s">
        <v>70</v>
      </c>
      <c r="B52" s="41" t="e">
        <f>+IF(C52='Основна информация'!#REF!,"10p",VLOOKUP('Основна информация'!#REF!,'Основна информация'!$AD$139:$AE$143,2,FALSE))</f>
        <v>#REF!</v>
      </c>
      <c r="C52" s="48" t="e">
        <f>IF('Основна информация'!#REF!="","-",'Основна информация'!#REF!)</f>
        <v>#REF!</v>
      </c>
      <c r="D52" s="44" t="e">
        <f>IF('Основна информация'!#REF!="","-",SUBSTITUTE(SUBSTITUTE('Основна информация'!#REF!,";",","),"&amp;","И"))</f>
        <v>#REF!</v>
      </c>
    </row>
    <row r="53" spans="1:4" x14ac:dyDescent="0.25">
      <c r="A53" s="41" t="s">
        <v>71</v>
      </c>
      <c r="B53" s="41" t="e">
        <f>+IF(C53='Основна информация'!#REF!,"1p",VLOOKUP('Основна информация'!#REF!,'Основна информация'!$AD$139:$AE$143,2,FALSE))</f>
        <v>#REF!</v>
      </c>
      <c r="C53" s="48" t="e">
        <f>IF('Основна информация'!#REF!="","-",'Основна информация'!#REF!)</f>
        <v>#REF!</v>
      </c>
      <c r="D53" s="44" t="e">
        <f>IF('Основна информация'!#REF!="","-",SUBSTITUTE(SUBSTITUTE('Основна информация'!#REF!,";",","),"&amp;","И"))</f>
        <v>#REF!</v>
      </c>
    </row>
    <row r="54" spans="1:4" x14ac:dyDescent="0.25">
      <c r="A54" s="41" t="s">
        <v>72</v>
      </c>
      <c r="B54" s="41" t="e">
        <f>+IF(C54='Основна информация'!#REF!,"2p",VLOOKUP('Основна информация'!#REF!,'Основна информация'!$AD$139:$AE$143,2,FALSE))</f>
        <v>#REF!</v>
      </c>
      <c r="C54" s="48" t="e">
        <f>IF('Основна информация'!#REF!="","-",'Основна информация'!#REF!)</f>
        <v>#REF!</v>
      </c>
      <c r="D54" s="44" t="e">
        <f>IF('Основна информация'!#REF!="","-",SUBSTITUTE(SUBSTITUTE('Основна информация'!#REF!,";",","),"&amp;","И"))</f>
        <v>#REF!</v>
      </c>
    </row>
    <row r="55" spans="1:4" x14ac:dyDescent="0.25">
      <c r="A55" s="41" t="s">
        <v>73</v>
      </c>
      <c r="B55" s="41" t="e">
        <f>+IF(C55='Основна информация'!#REF!,"5p",VLOOKUP('Основна информация'!#REF!,'Основна информация'!$AD$139:$AE$143,2,FALSE))</f>
        <v>#REF!</v>
      </c>
      <c r="C55" s="48" t="e">
        <f>IF('Основна информация'!#REF!="","-",'Основна информация'!#REF!)</f>
        <v>#REF!</v>
      </c>
      <c r="D55" s="44" t="e">
        <f>IF('Основна информация'!#REF!="","-",SUBSTITUTE(SUBSTITUTE('Основна информация'!#REF!,";",","),"&amp;","И"))</f>
        <v>#REF!</v>
      </c>
    </row>
    <row r="56" spans="1:4" x14ac:dyDescent="0.25">
      <c r="A56" s="41" t="s">
        <v>449</v>
      </c>
      <c r="B56" s="41" t="e">
        <f>+IF(C56='Основна информация'!#REF!,"9p",VLOOKUP('Основна информация'!#REF!,'Основна информация'!$AD$139:$AE$143,2,FALSE))</f>
        <v>#REF!</v>
      </c>
      <c r="C56" s="48" t="e">
        <f>IF('Основна информация'!#REF!="","-",'Основна информация'!#REF!)</f>
        <v>#REF!</v>
      </c>
      <c r="D56" s="44" t="e">
        <f>IF('Основна информация'!#REF!="","-",SUBSTITUTE(SUBSTITUTE('Основна информация'!#REF!,";",","),"&amp;","И"))</f>
        <v>#REF!</v>
      </c>
    </row>
    <row r="57" spans="1:4" x14ac:dyDescent="0.25">
      <c r="A57" s="41" t="s">
        <v>450</v>
      </c>
      <c r="B57" s="41" t="e">
        <f>+IF(C57='Основна информация'!#REF!,"9p",VLOOKUP('Основна информация'!#REF!,'Основна информация'!$AD$139:$AE$143,2,FALSE))</f>
        <v>#REF!</v>
      </c>
      <c r="C57" s="48" t="e">
        <f>IF('Основна информация'!#REF!="","-",'Основна информация'!#REF!)</f>
        <v>#REF!</v>
      </c>
      <c r="D57" s="44" t="e">
        <f>IF('Основна информация'!#REF!="","-",SUBSTITUTE(SUBSTITUTE('Основна информация'!#REF!,";",","),"&amp;","И"))</f>
        <v>#REF!</v>
      </c>
    </row>
    <row r="58" spans="1:4" x14ac:dyDescent="0.25">
      <c r="A58" s="41" t="s">
        <v>74</v>
      </c>
      <c r="B58" s="41" t="e">
        <f>+VLOOKUP('Основна информация'!#REF!,'Основна информация'!#REF!,2,FALSE)</f>
        <v>#REF!</v>
      </c>
      <c r="C58" s="48" t="e">
        <f>IF('Основна информация'!#REF!="","-",'Основна информация'!#REF!)</f>
        <v>#REF!</v>
      </c>
      <c r="D58" s="44" t="e">
        <f>IF('Основна информация'!#REF!="","-",SUBSTITUTE(SUBSTITUTE('Основна информация'!#REF!,";",","),"&amp;","И"))</f>
        <v>#REF!</v>
      </c>
    </row>
    <row r="59" spans="1:4" x14ac:dyDescent="0.25">
      <c r="A59" s="41" t="s">
        <v>75</v>
      </c>
      <c r="B59" s="41" t="e">
        <f>+VLOOKUP('Основна информация'!#REF!,'Основна информация'!#REF!,2,FALSE)</f>
        <v>#REF!</v>
      </c>
      <c r="C59" s="48" t="e">
        <f>IF('Основна информация'!#REF!="","-",'Основна информация'!#REF!)</f>
        <v>#REF!</v>
      </c>
      <c r="D59" s="44" t="e">
        <f>IF('Основна информация'!#REF!="","-",SUBSTITUTE(SUBSTITUTE('Основна информация'!#REF!,";",","),"&amp;","И"))</f>
        <v>#REF!</v>
      </c>
    </row>
    <row r="60" spans="1:4" x14ac:dyDescent="0.25">
      <c r="A60" s="41" t="s">
        <v>76</v>
      </c>
      <c r="B60" s="41" t="e">
        <f>IF(C60="X","4p","-")</f>
        <v>#REF!</v>
      </c>
      <c r="C60" s="52" t="e">
        <f>IF('Основна информация'!#REF!='Основна информация'!#REF!,"X","-")</f>
        <v>#REF!</v>
      </c>
      <c r="D60" s="44" t="e">
        <f>IF('Основна информация'!#REF!="","-",SUBSTITUTE(SUBSTITUTE('Основна информация'!#REF!,";",","),"&amp;","И"))</f>
        <v>#REF!</v>
      </c>
    </row>
    <row r="61" spans="1:4" x14ac:dyDescent="0.25">
      <c r="A61" s="41" t="s">
        <v>77</v>
      </c>
      <c r="B61" s="41" t="e">
        <f>IF(C61="X","4p","-")</f>
        <v>#REF!</v>
      </c>
      <c r="C61" s="52" t="e">
        <f>IF('Основна информация'!#REF!='Основна информация'!#REF!,"X","-")</f>
        <v>#REF!</v>
      </c>
      <c r="D61" s="44" t="e">
        <f>IF('Основна информация'!#REF!="","-",SUBSTITUTE(SUBSTITUTE('Основна информация'!#REF!,";",","),"&amp;","И"))</f>
        <v>#REF!</v>
      </c>
    </row>
    <row r="62" spans="1:4" x14ac:dyDescent="0.25">
      <c r="A62" s="41" t="s">
        <v>451</v>
      </c>
      <c r="B62" s="41" t="e">
        <f>IF(C62="X","10p","-")</f>
        <v>#REF!</v>
      </c>
      <c r="C62" s="52" t="e">
        <f>IF('Основна информация'!#REF!='Основна информация'!#REF!,"X","-")</f>
        <v>#REF!</v>
      </c>
      <c r="D62" s="44" t="e">
        <f>IF('Основна информация'!#REF!="","-",SUBSTITUTE(SUBSTITUTE('Основна информация'!#REF!,";",","),"&amp;","И"))</f>
        <v>#REF!</v>
      </c>
    </row>
    <row r="63" spans="1:4" x14ac:dyDescent="0.25">
      <c r="A63" s="41" t="s">
        <v>78</v>
      </c>
      <c r="B63" s="41" t="e">
        <f>+VLOOKUP('Основна информация'!#REF!,'Основна информация'!$AD$139:$AE$143,2,FALSE)</f>
        <v>#REF!</v>
      </c>
      <c r="C63" s="48" t="e">
        <f>IF('Основна информация'!#REF!="","-",'Основна информация'!#REF!)</f>
        <v>#REF!</v>
      </c>
      <c r="D63" s="44" t="e">
        <f>IF('Основна информация'!#REF!="","-",SUBSTITUTE(SUBSTITUTE('Основна информация'!#REF!,";",","),"&amp;","И"))</f>
        <v>#REF!</v>
      </c>
    </row>
    <row r="64" spans="1:4" x14ac:dyDescent="0.25">
      <c r="A64" s="41" t="s">
        <v>452</v>
      </c>
      <c r="B64" s="41" t="e">
        <f>IF(C64="X","2p","-")</f>
        <v>#REF!</v>
      </c>
      <c r="C64" s="52" t="e">
        <f>IF('Основна информация'!#REF!='Основна информация'!#REF!,"X","-")</f>
        <v>#REF!</v>
      </c>
      <c r="D64" s="44" t="e">
        <f>IF('Основна информация'!#REF!="","-",SUBSTITUTE(SUBSTITUTE('Основна информация'!#REF!,";",","),"&amp;","И"))</f>
        <v>#REF!</v>
      </c>
    </row>
    <row r="65" spans="1:5" x14ac:dyDescent="0.25">
      <c r="A65" s="41" t="s">
        <v>453</v>
      </c>
      <c r="B65" s="41" t="e">
        <f>IF(C65="X","kpd_2p","-")</f>
        <v>#REF!</v>
      </c>
      <c r="C65" s="52" t="e">
        <f>IF('Основна информация'!#REF!='Основна информация'!#REF!,"X","-")</f>
        <v>#REF!</v>
      </c>
      <c r="D65" s="44" t="e">
        <f>IF('Основна информация'!#REF!="","-",SUBSTITUTE(SUBSTITUTE('Основна информация'!#REF!,";",","),"&amp;","И"))</f>
        <v>#REF!</v>
      </c>
    </row>
    <row r="66" spans="1:5" x14ac:dyDescent="0.25">
      <c r="A66" s="41" t="s">
        <v>79</v>
      </c>
      <c r="B66" s="49"/>
      <c r="C66" s="49" t="str">
        <f>IF('Основна информация'!V139="","",SUBSTITUTE('Основна информация'!V139,",","."))</f>
        <v>0</v>
      </c>
    </row>
    <row r="67" spans="1:5" x14ac:dyDescent="0.25">
      <c r="A67" s="46" t="s">
        <v>458</v>
      </c>
      <c r="B67" s="41" t="e">
        <f>VLOOKUP('Основна информация'!#REF!,'Юр. статус'!A:B,2,)</f>
        <v>#REF!</v>
      </c>
    </row>
    <row r="68" spans="1:5" x14ac:dyDescent="0.25">
      <c r="A68" s="46" t="s">
        <v>460</v>
      </c>
      <c r="B68" s="41" t="e">
        <f>IF('Основна информация'!#REF!="","",SUBSTITUTE(SUBSTITUTE('Основна информация'!#REF!,";",","),"&amp;","И"))</f>
        <v>#REF!</v>
      </c>
    </row>
    <row r="69" spans="1:5" x14ac:dyDescent="0.25">
      <c r="A69" s="41" t="s">
        <v>465</v>
      </c>
      <c r="B69" s="41" t="e">
        <f>'Основна информация'!#REF!</f>
        <v>#REF!</v>
      </c>
    </row>
    <row r="70" spans="1:5" x14ac:dyDescent="0.25">
      <c r="A70" s="41" t="s">
        <v>715</v>
      </c>
      <c r="B70" s="41" t="e">
        <f>IF('Основна информация'!#REF!="X","M",IF('Основна информация'!#REF!="X","F","-"))</f>
        <v>#REF!</v>
      </c>
    </row>
    <row r="71" spans="1:5" x14ac:dyDescent="0.25">
      <c r="A71" s="53" t="s">
        <v>710</v>
      </c>
      <c r="B71" s="53" t="e">
        <f>IF('Основна информация'!#REF!='Основна информация'!#REF!,"sapard",IF('Основна информация'!#REF!='Основна информация'!#REF!,"prsr_13",IF('Основна информация'!#REF!='Основна информация'!#REF!,"prsr_20","")))</f>
        <v>#REF!</v>
      </c>
      <c r="C71" s="41" t="e">
        <f>IF('Основна информация'!#REF!=0,"",'Основна информация'!#REF!)</f>
        <v>#REF!</v>
      </c>
      <c r="D71" s="39" t="e">
        <f>IF('Основна информация'!#REF!=0,"",'Основна информация'!#REF!)</f>
        <v>#REF!</v>
      </c>
    </row>
    <row r="72" spans="1:5" x14ac:dyDescent="0.25">
      <c r="A72" s="53" t="s">
        <v>711</v>
      </c>
      <c r="B72" s="53" t="e">
        <f>IF('Основна информация'!#REF!='Основна информация'!#REF!,"sapard",IF('Основна информация'!#REF!='Основна информация'!#REF!,"prsr_13",IF('Основна информация'!#REF!='Основна информация'!#REF!,"prsr_20","")))</f>
        <v>#REF!</v>
      </c>
      <c r="C72" s="41" t="e">
        <f>IF('Основна информация'!#REF!=0,"",'Основна информация'!#REF!)</f>
        <v>#REF!</v>
      </c>
      <c r="D72" s="39" t="e">
        <f>IF('Основна информация'!#REF!=0,"",'Основна информация'!#REF!)</f>
        <v>#REF!</v>
      </c>
    </row>
    <row r="73" spans="1:5" x14ac:dyDescent="0.25">
      <c r="A73" s="53" t="s">
        <v>712</v>
      </c>
      <c r="B73" s="53" t="e">
        <f>IF('Основна информация'!#REF!='Основна информация'!#REF!,"sapard",IF('Основна информация'!#REF!='Основна информация'!#REF!,"prsr_13",IF('Основна информация'!#REF!='Основна информация'!#REF!,"prsr_20","")))</f>
        <v>#REF!</v>
      </c>
      <c r="C73" s="41" t="e">
        <f>IF('Основна информация'!#REF!=0,"",'Основна информация'!#REF!)</f>
        <v>#REF!</v>
      </c>
      <c r="D73" s="39" t="e">
        <f>IF('Основна информация'!#REF!=0,"",'Основна информация'!#REF!)</f>
        <v>#REF!</v>
      </c>
    </row>
    <row r="74" spans="1:5" ht="15.75" x14ac:dyDescent="0.25">
      <c r="A74" s="53" t="s">
        <v>713</v>
      </c>
      <c r="B74" s="53" t="e">
        <f>IF('Основна информация'!#REF!='Основна информация'!#REF!,"sapard",IF('Основна информация'!#REF!='Основна информация'!#REF!,"prsr_13",IF('Основна информация'!#REF!='Основна информация'!#REF!,"prsr_20","")))</f>
        <v>#REF!</v>
      </c>
      <c r="C74" s="41" t="e">
        <f>IF('Основна информация'!#REF!=0,"",'Основна информация'!#REF!)</f>
        <v>#REF!</v>
      </c>
      <c r="D74" s="39" t="e">
        <f>IF('Основна информация'!#REF!=0,"",'Основна информация'!#REF!)</f>
        <v>#REF!</v>
      </c>
      <c r="E74" s="38"/>
    </row>
    <row r="75" spans="1:5" ht="15.75" x14ac:dyDescent="0.25">
      <c r="A75" s="53" t="s">
        <v>714</v>
      </c>
      <c r="B75" s="53" t="e">
        <f>IF('Основна информация'!#REF!='Основна информация'!#REF!,"sapard",IF('Основна информация'!#REF!='Основна информация'!#REF!,"prsr_13",IF('Основна информация'!#REF!='Основна информация'!#REF!,"prsr_20","")))</f>
        <v>#REF!</v>
      </c>
      <c r="C75" s="41" t="e">
        <f>IF('Основна информация'!#REF!=0,"",'Основна информация'!#REF!)</f>
        <v>#REF!</v>
      </c>
      <c r="D75" s="39" t="e">
        <f>IF('Основна информация'!#REF!=0,"",'Основна информация'!#REF!)</f>
        <v>#REF!</v>
      </c>
      <c r="E75" s="38"/>
    </row>
    <row r="76" spans="1:5" x14ac:dyDescent="0.25">
      <c r="A76" s="53" t="s">
        <v>466</v>
      </c>
      <c r="B76" s="53" t="e">
        <f>IF('Основна информация'!#REF!="","",SUBSTITUTE('Основна информация'!#REF!,",","."))</f>
        <v>#REF!</v>
      </c>
    </row>
    <row r="77" spans="1:5" x14ac:dyDescent="0.25">
      <c r="A77" s="53" t="s">
        <v>467</v>
      </c>
      <c r="B77" s="53" t="e">
        <f>IF('Основна информация'!#REF!="","",SUBSTITUTE('Основна информация'!#REF!,",","."))</f>
        <v>#REF!</v>
      </c>
    </row>
    <row r="78" spans="1:5" x14ac:dyDescent="0.25">
      <c r="A78" s="53" t="s">
        <v>468</v>
      </c>
      <c r="B78" s="54" t="e">
        <f>IF('Основна информация'!#REF!="","",SUBSTITUTE('Основна информация'!#REF!,",","."))</f>
        <v>#REF!</v>
      </c>
      <c r="C78" s="54" t="e">
        <f>IF('Основна информация'!#REF!="","",SUBSTITUTE('Основна информация'!#REF!,",","."))</f>
        <v>#REF!</v>
      </c>
      <c r="D78" s="39" t="e">
        <f>VLOOKUP('Основна информация'!#REF!,EKKATE!A:B,2,)</f>
        <v>#REF!</v>
      </c>
    </row>
    <row r="79" spans="1:5" x14ac:dyDescent="0.25">
      <c r="A79" s="53" t="s">
        <v>468</v>
      </c>
      <c r="B79" s="54" t="e">
        <f>IF('Основна информация'!#REF!="","",SUBSTITUTE('Основна информация'!#REF!,",","."))</f>
        <v>#REF!</v>
      </c>
      <c r="C79" s="54" t="e">
        <f>IF('Основна информация'!#REF!="","",SUBSTITUTE('Основна информация'!#REF!,",","."))</f>
        <v>#REF!</v>
      </c>
      <c r="D79" s="39" t="e">
        <f>VLOOKUP('Основна информация'!#REF!,EKKATE!A:B,2,)</f>
        <v>#REF!</v>
      </c>
    </row>
    <row r="80" spans="1:5" x14ac:dyDescent="0.25">
      <c r="A80" s="53" t="s">
        <v>468</v>
      </c>
      <c r="B80" s="54" t="e">
        <f>IF('Основна информация'!#REF!="","",SUBSTITUTE('Основна информация'!#REF!,",","."))</f>
        <v>#REF!</v>
      </c>
      <c r="C80" s="54" t="e">
        <f>IF('Основна информация'!#REF!="","",SUBSTITUTE('Основна информация'!#REF!,",","."))</f>
        <v>#REF!</v>
      </c>
      <c r="D80" s="39" t="e">
        <f>VLOOKUP('Основна информация'!#REF!,EKKATE!A:B,2,)</f>
        <v>#REF!</v>
      </c>
    </row>
    <row r="81" spans="1:4" x14ac:dyDescent="0.25">
      <c r="A81" s="53" t="s">
        <v>468</v>
      </c>
      <c r="B81" s="54" t="e">
        <f>IF('Основна информация'!#REF!="","",SUBSTITUTE('Основна информация'!#REF!,",","."))</f>
        <v>#REF!</v>
      </c>
      <c r="C81" s="54" t="e">
        <f>IF('Основна информация'!#REF!="","",SUBSTITUTE('Основна информация'!#REF!,",","."))</f>
        <v>#REF!</v>
      </c>
      <c r="D81" s="39" t="e">
        <f>VLOOKUP('Основна информация'!#REF!,EKKATE!A:B,2,)</f>
        <v>#REF!</v>
      </c>
    </row>
    <row r="82" spans="1:4" x14ac:dyDescent="0.25">
      <c r="A82" s="53" t="s">
        <v>468</v>
      </c>
      <c r="B82" s="54" t="e">
        <f>IF('Основна информация'!#REF!="","",SUBSTITUTE('Основна информация'!#REF!,",","."))</f>
        <v>#REF!</v>
      </c>
      <c r="C82" s="54" t="e">
        <f>IF('Основна информация'!#REF!="","",SUBSTITUTE('Основна информация'!#REF!,",","."))</f>
        <v>#REF!</v>
      </c>
      <c r="D82" s="39" t="e">
        <f>VLOOKUP('Основна информация'!#REF!,EKKATE!A:B,2,)</f>
        <v>#REF!</v>
      </c>
    </row>
    <row r="83" spans="1:4" x14ac:dyDescent="0.25">
      <c r="A83" s="53" t="s">
        <v>468</v>
      </c>
      <c r="B83" s="54" t="e">
        <f>IF('Основна информация'!#REF!="","",SUBSTITUTE('Основна информация'!#REF!,",","."))</f>
        <v>#REF!</v>
      </c>
      <c r="C83" s="54" t="e">
        <f>IF('Основна информация'!#REF!="","",SUBSTITUTE('Основна информация'!#REF!,",","."))</f>
        <v>#REF!</v>
      </c>
      <c r="D83" s="39" t="e">
        <f>VLOOKUP('Основна информация'!#REF!,EKKATE!A:B,2,)</f>
        <v>#REF!</v>
      </c>
    </row>
    <row r="84" spans="1:4" x14ac:dyDescent="0.25">
      <c r="A84" s="53" t="s">
        <v>468</v>
      </c>
      <c r="B84" s="54" t="e">
        <f>IF('Основна информация'!#REF!="","",SUBSTITUTE('Основна информация'!#REF!,",","."))</f>
        <v>#REF!</v>
      </c>
      <c r="C84" s="54" t="e">
        <f>IF('Основна информация'!#REF!="","",SUBSTITUTE('Основна информация'!#REF!,",","."))</f>
        <v>#REF!</v>
      </c>
      <c r="D84" s="39" t="e">
        <f>VLOOKUP('Основна информация'!#REF!,EKKATE!A:B,2,)</f>
        <v>#REF!</v>
      </c>
    </row>
    <row r="85" spans="1:4" x14ac:dyDescent="0.25">
      <c r="A85" s="53" t="s">
        <v>468</v>
      </c>
      <c r="B85" s="54" t="e">
        <f>IF('Основна информация'!#REF!="","",SUBSTITUTE('Основна информация'!#REF!,",","."))</f>
        <v>#REF!</v>
      </c>
      <c r="C85" s="54" t="e">
        <f>IF('Основна информация'!#REF!="","",SUBSTITUTE('Основна информация'!#REF!,",","."))</f>
        <v>#REF!</v>
      </c>
      <c r="D85" s="39" t="e">
        <f>VLOOKUP('Основна информация'!#REF!,EKKATE!A:B,2,)</f>
        <v>#REF!</v>
      </c>
    </row>
    <row r="86" spans="1:4" x14ac:dyDescent="0.25">
      <c r="A86" s="53" t="s">
        <v>468</v>
      </c>
      <c r="B86" s="54" t="e">
        <f>IF('Основна информация'!#REF!="","",SUBSTITUTE('Основна информация'!#REF!,",","."))</f>
        <v>#REF!</v>
      </c>
      <c r="C86" s="54" t="e">
        <f>IF('Основна информация'!#REF!="","",SUBSTITUTE('Основна информация'!#REF!,",","."))</f>
        <v>#REF!</v>
      </c>
      <c r="D86" s="39" t="e">
        <f>VLOOKUP('Основна информация'!#REF!,EKKATE!A:B,2,)</f>
        <v>#REF!</v>
      </c>
    </row>
    <row r="87" spans="1:4" x14ac:dyDescent="0.25">
      <c r="A87" s="53" t="s">
        <v>468</v>
      </c>
      <c r="B87" s="54" t="e">
        <f>IF('Основна информация'!#REF!="","",SUBSTITUTE('Основна информация'!#REF!,",","."))</f>
        <v>#REF!</v>
      </c>
      <c r="C87" s="54" t="e">
        <f>IF('Основна информация'!#REF!="","",SUBSTITUTE('Основна информация'!#REF!,",","."))</f>
        <v>#REF!</v>
      </c>
      <c r="D87" s="39" t="e">
        <f>VLOOKUP('Основна информация'!#REF!,EKKATE!A:B,2,)</f>
        <v>#REF!</v>
      </c>
    </row>
    <row r="88" spans="1:4" x14ac:dyDescent="0.25">
      <c r="A88" s="53" t="s">
        <v>468</v>
      </c>
      <c r="B88" s="54" t="e">
        <f>IF('Основна информация'!#REF!="","",SUBSTITUTE('Основна информация'!#REF!,",","."))</f>
        <v>#REF!</v>
      </c>
      <c r="C88" s="54" t="e">
        <f>IF('Основна информация'!#REF!="","",SUBSTITUTE('Основна информация'!#REF!,",","."))</f>
        <v>#REF!</v>
      </c>
      <c r="D88" s="39" t="e">
        <f>VLOOKUP('Основна информация'!#REF!,EKKATE!A:B,2,)</f>
        <v>#REF!</v>
      </c>
    </row>
    <row r="89" spans="1:4" x14ac:dyDescent="0.25">
      <c r="A89" s="53" t="s">
        <v>468</v>
      </c>
      <c r="B89" s="54" t="e">
        <f>IF('Основна информация'!#REF!="","",SUBSTITUTE('Основна информация'!#REF!,",","."))</f>
        <v>#REF!</v>
      </c>
      <c r="C89" s="54" t="e">
        <f>IF('Основна информация'!#REF!="","",SUBSTITUTE('Основна информация'!#REF!,",","."))</f>
        <v>#REF!</v>
      </c>
      <c r="D89" s="39" t="e">
        <f>VLOOKUP('Основна информация'!#REF!,EKKATE!A:B,2,)</f>
        <v>#REF!</v>
      </c>
    </row>
    <row r="90" spans="1:4" x14ac:dyDescent="0.25">
      <c r="A90" s="53" t="s">
        <v>468</v>
      </c>
      <c r="B90" s="54" t="e">
        <f>IF('Основна информация'!#REF!="","",SUBSTITUTE('Основна информация'!#REF!,",","."))</f>
        <v>#REF!</v>
      </c>
      <c r="C90" s="54" t="e">
        <f>IF('Основна информация'!#REF!="","",SUBSTITUTE('Основна информация'!#REF!,",","."))</f>
        <v>#REF!</v>
      </c>
      <c r="D90" s="39" t="e">
        <f>VLOOKUP('Основна информация'!#REF!,EKKATE!A:B,2,)</f>
        <v>#REF!</v>
      </c>
    </row>
    <row r="91" spans="1:4" x14ac:dyDescent="0.25">
      <c r="A91" s="53" t="s">
        <v>468</v>
      </c>
      <c r="B91" s="54" t="e">
        <f>IF('Основна информация'!#REF!="","",SUBSTITUTE('Основна информация'!#REF!,",","."))</f>
        <v>#REF!</v>
      </c>
      <c r="C91" s="54" t="e">
        <f>IF('Основна информация'!#REF!="","",SUBSTITUTE('Основна информация'!#REF!,",","."))</f>
        <v>#REF!</v>
      </c>
      <c r="D91" s="39" t="e">
        <f>VLOOKUP('Основна информация'!#REF!,EKKATE!A:B,2,)</f>
        <v>#REF!</v>
      </c>
    </row>
    <row r="92" spans="1:4" x14ac:dyDescent="0.25">
      <c r="A92" s="53" t="s">
        <v>468</v>
      </c>
      <c r="B92" s="54" t="e">
        <f>IF('Основна информация'!#REF!="","",SUBSTITUTE('Основна информация'!#REF!,",","."))</f>
        <v>#REF!</v>
      </c>
      <c r="C92" s="54" t="e">
        <f>IF('Основна информация'!#REF!="","",SUBSTITUTE('Основна информация'!#REF!,",","."))</f>
        <v>#REF!</v>
      </c>
      <c r="D92" s="39" t="e">
        <f>VLOOKUP('Основна информация'!#REF!,EKKATE!A:B,2,)</f>
        <v>#REF!</v>
      </c>
    </row>
    <row r="93" spans="1:4" x14ac:dyDescent="0.25">
      <c r="A93" s="53" t="s">
        <v>468</v>
      </c>
      <c r="B93" s="54" t="e">
        <f>IF('Основна информация'!#REF!="","",SUBSTITUTE('Основна информация'!#REF!,",","."))</f>
        <v>#REF!</v>
      </c>
      <c r="C93" s="54" t="e">
        <f>IF('Основна информация'!#REF!="","",SUBSTITUTE('Основна информация'!#REF!,",","."))</f>
        <v>#REF!</v>
      </c>
      <c r="D93" s="39" t="e">
        <f>VLOOKUP('Основна информация'!#REF!,EKKATE!A:B,2,)</f>
        <v>#REF!</v>
      </c>
    </row>
    <row r="94" spans="1:4" x14ac:dyDescent="0.25">
      <c r="A94" s="53" t="s">
        <v>468</v>
      </c>
      <c r="B94" s="54" t="e">
        <f>IF('Основна информация'!#REF!="","",SUBSTITUTE('Основна информация'!#REF!,",","."))</f>
        <v>#REF!</v>
      </c>
      <c r="C94" s="54" t="e">
        <f>IF('Основна информация'!#REF!="","",SUBSTITUTE('Основна информация'!#REF!,",","."))</f>
        <v>#REF!</v>
      </c>
      <c r="D94" s="39" t="e">
        <f>VLOOKUP('Основна информация'!#REF!,EKKATE!A:B,2,)</f>
        <v>#REF!</v>
      </c>
    </row>
    <row r="95" spans="1:4" x14ac:dyDescent="0.25">
      <c r="A95" s="53" t="s">
        <v>468</v>
      </c>
      <c r="B95" s="54" t="e">
        <f>IF('Основна информация'!#REF!="","",SUBSTITUTE('Основна информация'!#REF!,",","."))</f>
        <v>#REF!</v>
      </c>
      <c r="C95" s="54" t="e">
        <f>IF('Основна информация'!#REF!="","",SUBSTITUTE('Основна информация'!#REF!,",","."))</f>
        <v>#REF!</v>
      </c>
      <c r="D95" s="39" t="e">
        <f>VLOOKUP('Основна информация'!#REF!,EKKATE!A:B,2,)</f>
        <v>#REF!</v>
      </c>
    </row>
    <row r="96" spans="1:4" x14ac:dyDescent="0.25">
      <c r="A96" s="53" t="s">
        <v>468</v>
      </c>
      <c r="B96" s="54" t="e">
        <f>IF('Основна информация'!#REF!="","",SUBSTITUTE('Основна информация'!#REF!,",","."))</f>
        <v>#REF!</v>
      </c>
      <c r="C96" s="54" t="e">
        <f>IF('Основна информация'!#REF!="","",SUBSTITUTE('Основна информация'!#REF!,",","."))</f>
        <v>#REF!</v>
      </c>
      <c r="D96" s="39" t="e">
        <f>VLOOKUP('Основна информация'!#REF!,EKKATE!A:B,2,)</f>
        <v>#REF!</v>
      </c>
    </row>
    <row r="97" spans="1:4" x14ac:dyDescent="0.25">
      <c r="A97" s="53" t="s">
        <v>468</v>
      </c>
      <c r="B97" s="54" t="e">
        <f>IF('Основна информация'!#REF!="","",SUBSTITUTE('Основна информация'!#REF!,",","."))</f>
        <v>#REF!</v>
      </c>
      <c r="C97" s="54" t="e">
        <f>IF('Основна информация'!#REF!="","",SUBSTITUTE('Основна информация'!#REF!,",","."))</f>
        <v>#REF!</v>
      </c>
      <c r="D97" s="39" t="e">
        <f>VLOOKUP('Основна информация'!#REF!,EKKATE!A:B,2,)</f>
        <v>#REF!</v>
      </c>
    </row>
    <row r="98" spans="1:4" x14ac:dyDescent="0.25">
      <c r="A98" s="53" t="s">
        <v>468</v>
      </c>
      <c r="B98" s="54" t="e">
        <f>IF('Основна информация'!#REF!="","",SUBSTITUTE('Основна информация'!#REF!,",","."))</f>
        <v>#REF!</v>
      </c>
      <c r="C98" s="54" t="e">
        <f>IF('Основна информация'!#REF!="","",SUBSTITUTE('Основна информация'!#REF!,",","."))</f>
        <v>#REF!</v>
      </c>
      <c r="D98" s="39" t="e">
        <f>VLOOKUP('Основна информация'!#REF!,EKKATE!A:B,2,)</f>
        <v>#REF!</v>
      </c>
    </row>
    <row r="99" spans="1:4" x14ac:dyDescent="0.25">
      <c r="A99" s="53" t="s">
        <v>468</v>
      </c>
      <c r="B99" s="54" t="e">
        <f>IF('Основна информация'!#REF!="","",SUBSTITUTE('Основна информация'!#REF!,",","."))</f>
        <v>#REF!</v>
      </c>
      <c r="C99" s="54" t="e">
        <f>IF('Основна информация'!#REF!="","",SUBSTITUTE('Основна информация'!#REF!,",","."))</f>
        <v>#REF!</v>
      </c>
      <c r="D99" s="39" t="e">
        <f>VLOOKUP('Основна информация'!#REF!,EKKATE!A:B,2,)</f>
        <v>#REF!</v>
      </c>
    </row>
    <row r="100" spans="1:4" x14ac:dyDescent="0.25">
      <c r="A100" s="53" t="s">
        <v>468</v>
      </c>
      <c r="B100" s="54" t="e">
        <f>IF('Основна информация'!#REF!="","",SUBSTITUTE('Основна информация'!#REF!,",","."))</f>
        <v>#REF!</v>
      </c>
      <c r="C100" s="54" t="e">
        <f>IF('Основна информация'!#REF!="","",SUBSTITUTE('Основна информация'!#REF!,",","."))</f>
        <v>#REF!</v>
      </c>
      <c r="D100" s="39" t="e">
        <f>VLOOKUP('Основна информация'!#REF!,EKKATE!A:B,2,)</f>
        <v>#REF!</v>
      </c>
    </row>
    <row r="101" spans="1:4" x14ac:dyDescent="0.25">
      <c r="A101" s="53" t="s">
        <v>468</v>
      </c>
      <c r="B101" s="54" t="e">
        <f>IF('Основна информация'!#REF!="","",SUBSTITUTE('Основна информация'!#REF!,",","."))</f>
        <v>#REF!</v>
      </c>
      <c r="C101" s="54" t="e">
        <f>IF('Основна информация'!#REF!="","",SUBSTITUTE('Основна информация'!#REF!,",","."))</f>
        <v>#REF!</v>
      </c>
      <c r="D101" s="39" t="e">
        <f>VLOOKUP('Основна информация'!#REF!,EKKATE!A:B,2,)</f>
        <v>#REF!</v>
      </c>
    </row>
    <row r="102" spans="1:4" x14ac:dyDescent="0.25">
      <c r="A102" s="53" t="s">
        <v>468</v>
      </c>
      <c r="B102" s="54" t="e">
        <f>IF('Основна информация'!#REF!="","",SUBSTITUTE('Основна информация'!#REF!,",","."))</f>
        <v>#REF!</v>
      </c>
      <c r="C102" s="54" t="e">
        <f>IF('Основна информация'!#REF!="","",SUBSTITUTE('Основна информация'!#REF!,",","."))</f>
        <v>#REF!</v>
      </c>
      <c r="D102" s="39" t="e">
        <f>VLOOKUP('Основна информация'!#REF!,EKKATE!A:B,2,)</f>
        <v>#REF!</v>
      </c>
    </row>
    <row r="103" spans="1:4" x14ac:dyDescent="0.25">
      <c r="A103" s="53" t="s">
        <v>468</v>
      </c>
      <c r="B103" s="54" t="e">
        <f>IF('Основна информация'!#REF!="","",SUBSTITUTE('Основна информация'!#REF!,",","."))</f>
        <v>#REF!</v>
      </c>
      <c r="C103" s="54" t="e">
        <f>IF('Основна информация'!#REF!="","",SUBSTITUTE('Основна информация'!#REF!,",","."))</f>
        <v>#REF!</v>
      </c>
      <c r="D103" s="39" t="e">
        <f>VLOOKUP('Основна информация'!#REF!,EKKATE!A:B,2,)</f>
        <v>#REF!</v>
      </c>
    </row>
    <row r="104" spans="1:4" x14ac:dyDescent="0.25">
      <c r="A104" s="53" t="s">
        <v>468</v>
      </c>
      <c r="B104" s="54" t="e">
        <f>IF('Основна информация'!#REF!="","",SUBSTITUTE('Основна информация'!#REF!,",","."))</f>
        <v>#REF!</v>
      </c>
      <c r="C104" s="54" t="e">
        <f>IF('Основна информация'!#REF!="","",SUBSTITUTE('Основна информация'!#REF!,",","."))</f>
        <v>#REF!</v>
      </c>
      <c r="D104" s="39" t="e">
        <f>VLOOKUP('Основна информация'!#REF!,EKKATE!A:B,2,)</f>
        <v>#REF!</v>
      </c>
    </row>
    <row r="105" spans="1:4" x14ac:dyDescent="0.25">
      <c r="A105" s="53" t="s">
        <v>468</v>
      </c>
      <c r="B105" s="55" t="e">
        <f>IF('Основна информация'!#REF!="","",SUBSTITUTE('Основна информация'!#REF!,",","."))</f>
        <v>#REF!</v>
      </c>
      <c r="C105" s="55" t="e">
        <f>IF('Основна информация'!#REF!="","",SUBSTITUTE('Основна информация'!#REF!,",","."))</f>
        <v>#REF!</v>
      </c>
      <c r="D105" s="39" t="e">
        <f>VLOOKUP('Основна информация'!#REF!,EKKATE!A:B,2,)</f>
        <v>#REF!</v>
      </c>
    </row>
    <row r="106" spans="1:4" x14ac:dyDescent="0.25">
      <c r="A106" s="56" t="s">
        <v>469</v>
      </c>
      <c r="B106" s="54" t="e">
        <f>IF('Основна информация'!#REF!="","",SUBSTITUTE('Основна информация'!#REF!,",","."))</f>
        <v>#REF!</v>
      </c>
      <c r="C106" s="54" t="e">
        <f>VLOOKUP('Основна информация'!#REF!,EKKATE!A:B,2,)</f>
        <v>#REF!</v>
      </c>
    </row>
    <row r="107" spans="1:4" x14ac:dyDescent="0.25">
      <c r="A107" s="56" t="s">
        <v>469</v>
      </c>
      <c r="B107" s="54" t="e">
        <f>IF('Основна информация'!#REF!="","",SUBSTITUTE('Основна информация'!#REF!,",","."))</f>
        <v>#REF!</v>
      </c>
      <c r="C107" s="54" t="e">
        <f>VLOOKUP('Основна информация'!#REF!,EKKATE!A:B,2,)</f>
        <v>#REF!</v>
      </c>
    </row>
    <row r="108" spans="1:4" x14ac:dyDescent="0.25">
      <c r="A108" s="56" t="s">
        <v>469</v>
      </c>
      <c r="B108" s="54" t="e">
        <f>IF('Основна информация'!#REF!="","",SUBSTITUTE('Основна информация'!#REF!,",","."))</f>
        <v>#REF!</v>
      </c>
      <c r="C108" s="54" t="e">
        <f>VLOOKUP('Основна информация'!#REF!,EKKATE!A:B,2,)</f>
        <v>#REF!</v>
      </c>
    </row>
    <row r="109" spans="1:4" x14ac:dyDescent="0.25">
      <c r="A109" s="56" t="s">
        <v>469</v>
      </c>
      <c r="B109" s="54" t="e">
        <f>IF('Основна информация'!#REF!="","",SUBSTITUTE('Основна информация'!#REF!,",","."))</f>
        <v>#REF!</v>
      </c>
      <c r="C109" s="54" t="e">
        <f>VLOOKUP('Основна информация'!#REF!,EKKATE!A:B,2,)</f>
        <v>#REF!</v>
      </c>
    </row>
    <row r="110" spans="1:4" x14ac:dyDescent="0.25">
      <c r="A110" s="56" t="s">
        <v>469</v>
      </c>
      <c r="B110" s="54" t="e">
        <f>IF('Основна информация'!#REF!="","",SUBSTITUTE('Основна информация'!#REF!,",","."))</f>
        <v>#REF!</v>
      </c>
      <c r="C110" s="54" t="e">
        <f>VLOOKUP('Основна информация'!#REF!,EKKATE!A:B,2,)</f>
        <v>#REF!</v>
      </c>
    </row>
    <row r="111" spans="1:4" x14ac:dyDescent="0.25">
      <c r="A111" s="56" t="s">
        <v>469</v>
      </c>
      <c r="B111" s="54" t="e">
        <f>IF('Основна информация'!#REF!="","",SUBSTITUTE('Основна информация'!#REF!,",","."))</f>
        <v>#REF!</v>
      </c>
      <c r="C111" s="54" t="e">
        <f>VLOOKUP('Основна информация'!#REF!,EKKATE!A:B,2,)</f>
        <v>#REF!</v>
      </c>
    </row>
    <row r="112" spans="1:4" x14ac:dyDescent="0.25">
      <c r="A112" s="56" t="s">
        <v>469</v>
      </c>
      <c r="B112" s="54" t="e">
        <f>IF('Основна информация'!#REF!="","",SUBSTITUTE('Основна информация'!#REF!,",","."))</f>
        <v>#REF!</v>
      </c>
      <c r="C112" s="54" t="e">
        <f>VLOOKUP('Основна информация'!#REF!,EKKATE!A:B,2,)</f>
        <v>#REF!</v>
      </c>
    </row>
    <row r="113" spans="1:7" x14ac:dyDescent="0.25">
      <c r="A113" s="56" t="s">
        <v>469</v>
      </c>
      <c r="B113" s="54" t="e">
        <f>IF('Основна информация'!#REF!="","",SUBSTITUTE('Основна информация'!#REF!,",","."))</f>
        <v>#REF!</v>
      </c>
      <c r="C113" s="54" t="e">
        <f>VLOOKUP('Основна информация'!#REF!,EKKATE!A:B,2,)</f>
        <v>#REF!</v>
      </c>
    </row>
    <row r="114" spans="1:7" x14ac:dyDescent="0.25">
      <c r="A114" s="57" t="s">
        <v>680</v>
      </c>
      <c r="B114" s="41" t="e">
        <f>VLOOKUP('Основна информация'!#REF!,Култури!D:H,5,)</f>
        <v>#REF!</v>
      </c>
      <c r="C114" s="41" t="e">
        <f>IF('Основна информация'!#REF!="ДА","Y",IF('Основна информация'!#REF!="НЕ","N","-"))</f>
        <v>#REF!</v>
      </c>
      <c r="D114" s="39" t="e">
        <f>IF('Основна информация'!#REF!="ДА","Y",IF('Основна информация'!#REF!="НЕ","N","-"))</f>
        <v>#REF!</v>
      </c>
      <c r="E114" s="39" t="e">
        <f>IF('Основна информация'!#REF!="","",SUBSTITUTE('Основна информация'!#REF!,",","."))</f>
        <v>#REF!</v>
      </c>
    </row>
    <row r="115" spans="1:7" x14ac:dyDescent="0.25">
      <c r="A115" s="57" t="s">
        <v>680</v>
      </c>
      <c r="B115" s="41" t="e">
        <f>VLOOKUP('Основна информация'!#REF!,Култури!D:H,5,)</f>
        <v>#REF!</v>
      </c>
      <c r="C115" s="41" t="e">
        <f>IF('Основна информация'!#REF!="ДА","Y",IF('Основна информация'!#REF!="НЕ","N","-"))</f>
        <v>#REF!</v>
      </c>
      <c r="D115" s="39" t="e">
        <f>IF('Основна информация'!#REF!="ДА","Y",IF('Основна информация'!#REF!="НЕ","N","-"))</f>
        <v>#REF!</v>
      </c>
      <c r="E115" s="39" t="e">
        <f>IF('Основна информация'!#REF!="","",SUBSTITUTE('Основна информация'!#REF!,",","."))</f>
        <v>#REF!</v>
      </c>
    </row>
    <row r="116" spans="1:7" x14ac:dyDescent="0.25">
      <c r="A116" s="57" t="s">
        <v>680</v>
      </c>
      <c r="B116" s="41" t="e">
        <f>VLOOKUP('Основна информация'!#REF!,Култури!D:H,5,)</f>
        <v>#REF!</v>
      </c>
      <c r="C116" s="41" t="e">
        <f>IF('Основна информация'!#REF!="ДА","Y",IF('Основна информация'!#REF!="НЕ","N","-"))</f>
        <v>#REF!</v>
      </c>
      <c r="D116" s="39" t="e">
        <f>IF('Основна информация'!#REF!="ДА","Y",IF('Основна информация'!#REF!="НЕ","N","-"))</f>
        <v>#REF!</v>
      </c>
      <c r="E116" s="39" t="e">
        <f>IF('Основна информация'!#REF!="","",SUBSTITUTE('Основна информация'!#REF!,",","."))</f>
        <v>#REF!</v>
      </c>
    </row>
    <row r="117" spans="1:7" x14ac:dyDescent="0.25">
      <c r="A117" s="57" t="s">
        <v>680</v>
      </c>
      <c r="B117" s="41" t="e">
        <f>VLOOKUP('Основна информация'!#REF!,Култури!D:H,5,)</f>
        <v>#REF!</v>
      </c>
      <c r="C117" s="41" t="e">
        <f>IF('Основна информация'!#REF!="ДА","Y",IF('Основна информация'!#REF!="НЕ","N","-"))</f>
        <v>#REF!</v>
      </c>
      <c r="D117" s="39" t="e">
        <f>IF('Основна информация'!#REF!="ДА","Y",IF('Основна информация'!#REF!="НЕ","N","-"))</f>
        <v>#REF!</v>
      </c>
      <c r="E117" s="39" t="e">
        <f>IF('Основна информация'!#REF!="","",SUBSTITUTE('Основна информация'!#REF!,",","."))</f>
        <v>#REF!</v>
      </c>
    </row>
    <row r="118" spans="1:7" x14ac:dyDescent="0.25">
      <c r="A118" s="57" t="s">
        <v>680</v>
      </c>
      <c r="B118" s="41" t="e">
        <f>VLOOKUP('Основна информация'!#REF!,Култури!D:H,5,)</f>
        <v>#REF!</v>
      </c>
      <c r="C118" s="41" t="e">
        <f>IF('Основна информация'!#REF!="ДА","Y",IF('Основна информация'!#REF!="НЕ","N","-"))</f>
        <v>#REF!</v>
      </c>
      <c r="D118" s="39" t="e">
        <f>IF('Основна информация'!#REF!="ДА","Y",IF('Основна информация'!#REF!="НЕ","N","-"))</f>
        <v>#REF!</v>
      </c>
      <c r="E118" s="39" t="e">
        <f>IF('Основна информация'!#REF!="","",SUBSTITUTE('Основна информация'!#REF!,",","."))</f>
        <v>#REF!</v>
      </c>
    </row>
    <row r="119" spans="1:7" x14ac:dyDescent="0.25">
      <c r="A119" s="57" t="s">
        <v>680</v>
      </c>
      <c r="B119" s="41" t="e">
        <f>VLOOKUP('Основна информация'!#REF!,Култури!D:H,5,)</f>
        <v>#REF!</v>
      </c>
      <c r="C119" s="41" t="e">
        <f>IF('Основна информация'!#REF!="ДА","Y",IF('Основна информация'!#REF!="НЕ","N","-"))</f>
        <v>#REF!</v>
      </c>
      <c r="D119" s="39" t="e">
        <f>IF('Основна информация'!#REF!="ДА","Y",IF('Основна информация'!#REF!="НЕ","N","-"))</f>
        <v>#REF!</v>
      </c>
      <c r="E119" s="39" t="e">
        <f>IF('Основна информация'!#REF!="","",SUBSTITUTE('Основна информация'!#REF!,",","."))</f>
        <v>#REF!</v>
      </c>
    </row>
    <row r="120" spans="1:7" x14ac:dyDescent="0.25">
      <c r="A120" s="57" t="s">
        <v>680</v>
      </c>
      <c r="B120" s="41" t="e">
        <f>VLOOKUP('Основна информация'!#REF!,Култури!D:H,5,)</f>
        <v>#REF!</v>
      </c>
      <c r="C120" s="41" t="e">
        <f>IF('Основна информация'!#REF!="ДА","Y",IF('Основна информация'!#REF!="НЕ","N","-"))</f>
        <v>#REF!</v>
      </c>
      <c r="D120" s="39" t="e">
        <f>IF('Основна информация'!#REF!="ДА","Y",IF('Основна информация'!#REF!="НЕ","N","-"))</f>
        <v>#REF!</v>
      </c>
      <c r="E120" s="39" t="e">
        <f>IF('Основна информация'!#REF!="","",SUBSTITUTE('Основна информация'!#REF!,",","."))</f>
        <v>#REF!</v>
      </c>
    </row>
    <row r="121" spans="1:7" x14ac:dyDescent="0.25">
      <c r="A121" s="57" t="s">
        <v>680</v>
      </c>
      <c r="B121" s="41" t="e">
        <f>VLOOKUP('Основна информация'!#REF!,Култури!D:H,5,)</f>
        <v>#REF!</v>
      </c>
      <c r="C121" s="41" t="e">
        <f>IF('Основна информация'!#REF!="ДА","Y",IF('Основна информация'!#REF!="НЕ","N","-"))</f>
        <v>#REF!</v>
      </c>
      <c r="D121" s="39" t="e">
        <f>IF('Основна информация'!#REF!="ДА","Y",IF('Основна информация'!#REF!="НЕ","N","-"))</f>
        <v>#REF!</v>
      </c>
      <c r="E121" s="39" t="e">
        <f>IF('Основна информация'!#REF!="","",SUBSTITUTE('Основна информация'!#REF!,",","."))</f>
        <v>#REF!</v>
      </c>
    </row>
    <row r="122" spans="1:7" x14ac:dyDescent="0.25">
      <c r="A122" s="57" t="s">
        <v>680</v>
      </c>
      <c r="B122" s="41" t="e">
        <f>VLOOKUP('Основна информация'!#REF!,Култури!D:H,5,)</f>
        <v>#REF!</v>
      </c>
      <c r="C122" s="41" t="e">
        <f>IF('Основна информация'!#REF!="ДА","Y",IF('Основна информация'!#REF!="НЕ","N","-"))</f>
        <v>#REF!</v>
      </c>
      <c r="D122" s="39" t="e">
        <f>IF('Основна информация'!#REF!="ДА","Y",IF('Основна информация'!#REF!="НЕ","N","-"))</f>
        <v>#REF!</v>
      </c>
      <c r="E122" s="39" t="e">
        <f>IF('Основна информация'!#REF!="","",SUBSTITUTE('Основна информация'!#REF!,",","."))</f>
        <v>#REF!</v>
      </c>
    </row>
    <row r="123" spans="1:7" x14ac:dyDescent="0.25">
      <c r="A123" s="57" t="s">
        <v>680</v>
      </c>
      <c r="B123" s="41" t="e">
        <f>VLOOKUP('Основна информация'!#REF!,Култури!D:H,5,)</f>
        <v>#REF!</v>
      </c>
      <c r="C123" s="41" t="e">
        <f>IF('Основна информация'!#REF!="ДА","Y",IF('Основна информация'!#REF!="НЕ","N","-"))</f>
        <v>#REF!</v>
      </c>
      <c r="D123" s="39" t="e">
        <f>IF('Основна информация'!#REF!="ДА","Y",IF('Основна информация'!#REF!="НЕ","N","-"))</f>
        <v>#REF!</v>
      </c>
      <c r="E123" s="39" t="e">
        <f>IF('Основна информация'!#REF!="","",SUBSTITUTE('Основна информация'!#REF!,",","."))</f>
        <v>#REF!</v>
      </c>
    </row>
    <row r="124" spans="1:7" x14ac:dyDescent="0.25">
      <c r="A124" s="57" t="s">
        <v>680</v>
      </c>
      <c r="B124" s="41" t="e">
        <f>VLOOKUP('Основна информация'!#REF!,Култури!D:H,5,)</f>
        <v>#REF!</v>
      </c>
      <c r="C124" s="41" t="e">
        <f>IF('Основна информация'!#REF!="ДА","Y",IF('Основна информация'!#REF!="НЕ","N","-"))</f>
        <v>#REF!</v>
      </c>
      <c r="D124" s="39" t="e">
        <f>IF('Основна информация'!#REF!="ДА","Y",IF('Основна информация'!#REF!="НЕ","N","-"))</f>
        <v>#REF!</v>
      </c>
      <c r="E124" s="39" t="e">
        <f>IF('Основна информация'!#REF!="","",SUBSTITUTE('Основна информация'!#REF!,",","."))</f>
        <v>#REF!</v>
      </c>
    </row>
    <row r="125" spans="1:7" x14ac:dyDescent="0.25">
      <c r="A125" s="57" t="s">
        <v>680</v>
      </c>
      <c r="B125" s="41" t="e">
        <f>VLOOKUP('Основна информация'!#REF!,Култури!D:H,5,)</f>
        <v>#REF!</v>
      </c>
      <c r="C125" s="41" t="e">
        <f>IF('Основна информация'!#REF!="ДА","Y",IF('Основна информация'!#REF!="НЕ","N","-"))</f>
        <v>#REF!</v>
      </c>
      <c r="D125" s="39" t="e">
        <f>IF('Основна информация'!#REF!="ДА","Y",IF('Основна информация'!#REF!="НЕ","N","-"))</f>
        <v>#REF!</v>
      </c>
      <c r="E125" s="39" t="e">
        <f>IF('Основна информация'!#REF!="","",SUBSTITUTE('Основна информация'!#REF!,",","."))</f>
        <v>#REF!</v>
      </c>
    </row>
    <row r="126" spans="1:7" x14ac:dyDescent="0.25">
      <c r="A126" s="57" t="s">
        <v>681</v>
      </c>
      <c r="B126" s="41" t="e">
        <f>VLOOKUP('Основна информация'!#REF!,Животни!D:H,5,)</f>
        <v>#REF!</v>
      </c>
      <c r="C126" s="41" t="e">
        <f>IF('Основна информация'!#REF!="ДА","Y",IF('Основна информация'!#REF!="НЕ","N","-"))</f>
        <v>#REF!</v>
      </c>
      <c r="D126" s="39" t="e">
        <f>IF('Основна информация'!#REF!="ДА","Y",IF('Основна информация'!#REF!="НЕ","N","-"))</f>
        <v>#REF!</v>
      </c>
      <c r="E126" s="39" t="e">
        <f>IF('Основна информация'!#REF!="X","Y","-")</f>
        <v>#REF!</v>
      </c>
      <c r="F126" s="39" t="e">
        <f>IF('Основна информация'!#REF!="X","Y","-")</f>
        <v>#REF!</v>
      </c>
      <c r="G126" s="39" t="e">
        <f>IF('Основна информация'!#REF!="X","Y","-")</f>
        <v>#REF!</v>
      </c>
    </row>
    <row r="127" spans="1:7" x14ac:dyDescent="0.25">
      <c r="A127" s="57" t="s">
        <v>681</v>
      </c>
      <c r="B127" s="41" t="e">
        <f>VLOOKUP('Основна информация'!#REF!,Животни!D:H,5,)</f>
        <v>#REF!</v>
      </c>
      <c r="C127" s="41" t="e">
        <f>IF('Основна информация'!#REF!="ДА","Y",IF('Основна информация'!#REF!="НЕ","N","-"))</f>
        <v>#REF!</v>
      </c>
      <c r="D127" s="39" t="e">
        <f>IF('Основна информация'!#REF!="ДА","Y",IF('Основна информация'!#REF!="НЕ","N","-"))</f>
        <v>#REF!</v>
      </c>
      <c r="E127" s="39" t="e">
        <f>IF('Основна информация'!#REF!="X","Y","-")</f>
        <v>#REF!</v>
      </c>
      <c r="F127" s="39" t="e">
        <f>IF('Основна информация'!#REF!="X","Y","-")</f>
        <v>#REF!</v>
      </c>
      <c r="G127" s="39" t="e">
        <f>IF('Основна информация'!#REF!="X","Y","-")</f>
        <v>#REF!</v>
      </c>
    </row>
    <row r="128" spans="1:7" x14ac:dyDescent="0.25">
      <c r="A128" s="57" t="s">
        <v>681</v>
      </c>
      <c r="B128" s="41" t="e">
        <f>VLOOKUP('Основна информация'!#REF!,Животни!D:H,5,)</f>
        <v>#REF!</v>
      </c>
      <c r="C128" s="41" t="e">
        <f>IF('Основна информация'!#REF!="ДА","Y",IF('Основна информация'!#REF!="НЕ","N","-"))</f>
        <v>#REF!</v>
      </c>
      <c r="D128" s="39" t="e">
        <f>IF('Основна информация'!#REF!="ДА","Y",IF('Основна информация'!#REF!="НЕ","N","-"))</f>
        <v>#REF!</v>
      </c>
      <c r="E128" s="39" t="e">
        <f>IF('Основна информация'!#REF!="X","Y","-")</f>
        <v>#REF!</v>
      </c>
      <c r="F128" s="39" t="e">
        <f>IF('Основна информация'!#REF!="X","Y","-")</f>
        <v>#REF!</v>
      </c>
      <c r="G128" s="39" t="e">
        <f>IF('Основна информация'!#REF!="X","Y","-")</f>
        <v>#REF!</v>
      </c>
    </row>
    <row r="129" spans="1:7" x14ac:dyDescent="0.25">
      <c r="A129" s="57" t="s">
        <v>681</v>
      </c>
      <c r="B129" s="41" t="e">
        <f>VLOOKUP('Основна информация'!#REF!,Животни!D:H,5,)</f>
        <v>#REF!</v>
      </c>
      <c r="C129" s="41" t="e">
        <f>IF('Основна информация'!#REF!="ДА","Y",IF('Основна информация'!#REF!="НЕ","N","-"))</f>
        <v>#REF!</v>
      </c>
      <c r="D129" s="39" t="e">
        <f>IF('Основна информация'!#REF!="ДА","Y",IF('Основна информация'!#REF!="НЕ","N","-"))</f>
        <v>#REF!</v>
      </c>
      <c r="E129" s="39" t="e">
        <f>IF('Основна информация'!#REF!="X","Y","-")</f>
        <v>#REF!</v>
      </c>
      <c r="F129" s="39" t="e">
        <f>IF('Основна информация'!#REF!="X","Y","-")</f>
        <v>#REF!</v>
      </c>
      <c r="G129" s="39" t="e">
        <f>IF('Основна информация'!#REF!="X","Y","-")</f>
        <v>#REF!</v>
      </c>
    </row>
    <row r="130" spans="1:7" x14ac:dyDescent="0.25">
      <c r="A130" s="57" t="s">
        <v>681</v>
      </c>
      <c r="B130" s="41" t="e">
        <f>VLOOKUP('Основна информация'!#REF!,Животни!D:H,5,)</f>
        <v>#REF!</v>
      </c>
      <c r="C130" s="41" t="e">
        <f>IF('Основна информация'!#REF!="ДА","Y",IF('Основна информация'!#REF!="НЕ","N","-"))</f>
        <v>#REF!</v>
      </c>
      <c r="D130" s="39" t="e">
        <f>IF('Основна информация'!#REF!="ДА","Y",IF('Основна информация'!#REF!="НЕ","N","-"))</f>
        <v>#REF!</v>
      </c>
      <c r="E130" s="39" t="e">
        <f>IF('Основна информация'!#REF!="X","Y","-")</f>
        <v>#REF!</v>
      </c>
      <c r="F130" s="39" t="e">
        <f>IF('Основна информация'!#REF!="X","Y","-")</f>
        <v>#REF!</v>
      </c>
      <c r="G130" s="39" t="e">
        <f>IF('Основна информация'!#REF!="X","Y","-")</f>
        <v>#REF!</v>
      </c>
    </row>
    <row r="131" spans="1:7" x14ac:dyDescent="0.25">
      <c r="A131" s="57" t="s">
        <v>681</v>
      </c>
      <c r="B131" s="41" t="e">
        <f>VLOOKUP('Основна информация'!#REF!,Животни!D:H,5,)</f>
        <v>#REF!</v>
      </c>
      <c r="C131" s="41" t="e">
        <f>IF('Основна информация'!#REF!="ДА","Y",IF('Основна информация'!#REF!="НЕ","N","-"))</f>
        <v>#REF!</v>
      </c>
      <c r="D131" s="39" t="e">
        <f>IF('Основна информация'!#REF!="ДА","Y",IF('Основна информация'!#REF!="НЕ","N","-"))</f>
        <v>#REF!</v>
      </c>
      <c r="E131" s="39" t="e">
        <f>IF('Основна информация'!#REF!="X","Y","-")</f>
        <v>#REF!</v>
      </c>
      <c r="F131" s="39" t="e">
        <f>IF('Основна информация'!#REF!="X","Y","-")</f>
        <v>#REF!</v>
      </c>
      <c r="G131" s="39" t="e">
        <f>IF('Основна информация'!#REF!="X","Y","-")</f>
        <v>#REF!</v>
      </c>
    </row>
    <row r="132" spans="1:7" x14ac:dyDescent="0.25">
      <c r="A132" s="57" t="s">
        <v>681</v>
      </c>
      <c r="B132" s="41" t="e">
        <f>VLOOKUP('Основна информация'!#REF!,Животни!D:H,5,)</f>
        <v>#REF!</v>
      </c>
      <c r="C132" s="41" t="e">
        <f>IF('Основна информация'!#REF!="ДА","Y",IF('Основна информация'!#REF!="НЕ","N","-"))</f>
        <v>#REF!</v>
      </c>
      <c r="D132" s="39" t="e">
        <f>IF('Основна информация'!#REF!="ДА","Y",IF('Основна информация'!#REF!="НЕ","N","-"))</f>
        <v>#REF!</v>
      </c>
      <c r="E132" s="39" t="e">
        <f>IF('Основна информация'!#REF!="X","Y","-")</f>
        <v>#REF!</v>
      </c>
      <c r="F132" s="39" t="e">
        <f>IF('Основна информация'!#REF!="X","Y","-")</f>
        <v>#REF!</v>
      </c>
      <c r="G132" s="39" t="e">
        <f>IF('Основна информация'!#REF!="X","Y","-")</f>
        <v>#REF!</v>
      </c>
    </row>
    <row r="133" spans="1:7" x14ac:dyDescent="0.25">
      <c r="A133" s="57" t="s">
        <v>681</v>
      </c>
      <c r="B133" s="41" t="e">
        <f>VLOOKUP('Основна информация'!#REF!,Животни!D:H,5,)</f>
        <v>#REF!</v>
      </c>
      <c r="C133" s="41" t="e">
        <f>IF('Основна информация'!#REF!="ДА","Y",IF('Основна информация'!#REF!="НЕ","N","-"))</f>
        <v>#REF!</v>
      </c>
      <c r="D133" s="39" t="e">
        <f>IF('Основна информация'!#REF!="ДА","Y",IF('Основна информация'!#REF!="НЕ","N","-"))</f>
        <v>#REF!</v>
      </c>
      <c r="E133" s="39" t="e">
        <f>IF('Основна информация'!#REF!="X","Y","-")</f>
        <v>#REF!</v>
      </c>
      <c r="F133" s="39" t="e">
        <f>IF('Основна информация'!#REF!="X","Y","-")</f>
        <v>#REF!</v>
      </c>
      <c r="G133" s="39" t="e">
        <f>IF('Основна информация'!#REF!="X","Y","-")</f>
        <v>#REF!</v>
      </c>
    </row>
    <row r="134" spans="1:7" x14ac:dyDescent="0.25">
      <c r="A134" s="41" t="s">
        <v>690</v>
      </c>
      <c r="B134" s="41" t="str">
        <f>IF('Основна информация'!T156="","",SUBSTITUTE('Основна информация'!T156,",","."))</f>
        <v/>
      </c>
    </row>
    <row r="135" spans="1:7" x14ac:dyDescent="0.25">
      <c r="A135" s="41" t="s">
        <v>691</v>
      </c>
      <c r="B135" s="41" t="str">
        <f>IF('Основна информация'!V156="","",SUBSTITUTE('Основна информация'!V156,",","."))</f>
        <v/>
      </c>
    </row>
    <row r="136" spans="1:7" x14ac:dyDescent="0.25">
      <c r="A136" s="41" t="s">
        <v>692</v>
      </c>
      <c r="B136" s="41" t="str">
        <f>IF('Основна информация'!X156="","",SUBSTITUTE('Основна информация'!X156,",","."))</f>
        <v/>
      </c>
    </row>
    <row r="137" spans="1:7" x14ac:dyDescent="0.25">
      <c r="A137" s="41" t="s">
        <v>693</v>
      </c>
      <c r="B137" s="41" t="str">
        <f>IF('Основна информация'!Z156="","",SUBSTITUTE('Основна информация'!Z156,",","."))</f>
        <v/>
      </c>
    </row>
    <row r="138" spans="1:7" x14ac:dyDescent="0.25">
      <c r="A138" s="41" t="s">
        <v>694</v>
      </c>
      <c r="B138" s="41" t="str">
        <f>IF('Основна информация'!T157="","",SUBSTITUTE('Основна информация'!T157,",","."))</f>
        <v/>
      </c>
    </row>
    <row r="139" spans="1:7" x14ac:dyDescent="0.25">
      <c r="A139" s="41" t="s">
        <v>697</v>
      </c>
      <c r="B139" s="41" t="str">
        <f>IF('Основна информация'!V157="","",SUBSTITUTE('Основна информация'!V157,",","."))</f>
        <v/>
      </c>
    </row>
    <row r="140" spans="1:7" x14ac:dyDescent="0.25">
      <c r="A140" s="41" t="s">
        <v>695</v>
      </c>
      <c r="B140" s="41" t="str">
        <f>IF('Основна информация'!X157="","",SUBSTITUTE('Основна информация'!X157,",","."))</f>
        <v/>
      </c>
    </row>
    <row r="141" spans="1:7" x14ac:dyDescent="0.25">
      <c r="A141" s="41" t="s">
        <v>698</v>
      </c>
      <c r="B141" s="41" t="str">
        <f>IF('Основна информация'!Z157="","",SUBSTITUTE('Основна информация'!Z157,",","."))</f>
        <v/>
      </c>
    </row>
    <row r="142" spans="1:7" x14ac:dyDescent="0.25">
      <c r="A142" s="41" t="s">
        <v>699</v>
      </c>
      <c r="B142" s="41" t="str">
        <f>IF('Основна информация'!T158="","",SUBSTITUTE('Основна информация'!T158,",","."))</f>
        <v/>
      </c>
    </row>
    <row r="143" spans="1:7" x14ac:dyDescent="0.25">
      <c r="A143" s="41" t="s">
        <v>700</v>
      </c>
      <c r="B143" s="41" t="str">
        <f>IF('Основна информация'!V158="","",SUBSTITUTE('Основна информация'!V158,",","."))</f>
        <v/>
      </c>
    </row>
    <row r="144" spans="1:7" x14ac:dyDescent="0.25">
      <c r="A144" s="41" t="s">
        <v>696</v>
      </c>
      <c r="B144" s="41" t="str">
        <f>IF('Основна информация'!X158="","",SUBSTITUTE('Основна информация'!X158,",","."))</f>
        <v/>
      </c>
    </row>
    <row r="145" spans="1:8" x14ac:dyDescent="0.25">
      <c r="A145" s="41" t="s">
        <v>701</v>
      </c>
      <c r="B145" s="41" t="str">
        <f>IF('Основна информация'!Z158="","",SUBSTITUTE('Основна информация'!Z158,",","."))</f>
        <v/>
      </c>
    </row>
    <row r="146" spans="1:8" x14ac:dyDescent="0.25">
      <c r="A146" s="41" t="s">
        <v>702</v>
      </c>
      <c r="B146" s="41" t="e">
        <f>IF('Основна информация'!#REF!="X","VNEDRQVANE",IF('Основна информация'!#REF!="X","NASURCHAVANE",IF('Основна информация'!#REF!="X","OPAZVANE",IF('Основна информация'!#REF!="X","ENERGY",IF('Основна информация'!#REF!="X","PODOBR_TRUD",IF('Основна информация'!#REF!="X","PODOBR_KACHE",IF('Основна информация'!#REF!="X","VUZMOJNOSTI","-")))))))</f>
        <v>#REF!</v>
      </c>
    </row>
    <row r="147" spans="1:8" x14ac:dyDescent="0.25">
      <c r="A147" s="41" t="s">
        <v>719</v>
      </c>
      <c r="B147" s="41" t="e">
        <f>IF('Основна информация'!#REF!="X","VNEDRQVANE","-")</f>
        <v>#REF!</v>
      </c>
      <c r="C147" s="41" t="e">
        <f>IF('Основна информация'!#REF!="X","NASURCHAVANE","-")</f>
        <v>#REF!</v>
      </c>
      <c r="D147" s="39" t="e">
        <f>IF('Основна информация'!#REF!="X","OPAZVANE","-")</f>
        <v>#REF!</v>
      </c>
      <c r="E147" s="39" t="e">
        <f>IF('Основна информация'!#REF!="X","ENERGY","-")</f>
        <v>#REF!</v>
      </c>
      <c r="F147" s="39" t="e">
        <f>IF('Основна информация'!#REF!="X","PODOBR_TRUD","-")</f>
        <v>#REF!</v>
      </c>
      <c r="G147" s="39" t="e">
        <f>IF('Основна информация'!#REF!="X","PODOBR_KACHE","-")</f>
        <v>#REF!</v>
      </c>
      <c r="H147" s="39" t="e">
        <f>IF('Основна информация'!#REF!="X","VUZMOJNOSTI","-")</f>
        <v>#REF!</v>
      </c>
    </row>
    <row r="148" spans="1:8" x14ac:dyDescent="0.25">
      <c r="A148" s="41" t="s">
        <v>682</v>
      </c>
      <c r="B148" s="41" t="e">
        <f>IF('Основна информация'!#REF!="","",SUBSTITUTE('Основна информация'!#REF!,";",","))</f>
        <v>#REF!</v>
      </c>
      <c r="C148" s="41" t="e">
        <f>IF('Основна информация'!#REF!=0,"",SUBSTITUTE('Основна информация'!#REF!,",","."))</f>
        <v>#REF!</v>
      </c>
      <c r="D148" s="39" t="e">
        <f>VLOOKUP('Основна информация'!#REF!,'група разход-код'!B:C,2,)</f>
        <v>#REF!</v>
      </c>
      <c r="E148" s="39" t="e">
        <f>VLOOKUP('Основна информация'!#REF!,'група разход-код'!E:F,2,)</f>
        <v>#REF!</v>
      </c>
      <c r="F148" s="41"/>
      <c r="G148" s="39" t="e">
        <f>IF('Основна информация'!#REF!="","",SUBSTITUTE('Основна информация'!#REF!,";",","))</f>
        <v>#REF!</v>
      </c>
      <c r="H148" s="39" t="e">
        <f>VLOOKUP('Основна информация'!#REF!,'група разход-код'!G:H,2,)</f>
        <v>#REF!</v>
      </c>
    </row>
    <row r="149" spans="1:8" x14ac:dyDescent="0.25">
      <c r="A149" s="41" t="s">
        <v>682</v>
      </c>
      <c r="B149" s="41" t="e">
        <f>IF('Основна информация'!#REF!="","",SUBSTITUTE('Основна информация'!#REF!,";",","))</f>
        <v>#REF!</v>
      </c>
      <c r="C149" s="41" t="e">
        <f>IF('Основна информация'!#REF!=0,"",SUBSTITUTE('Основна информация'!#REF!,",","."))</f>
        <v>#REF!</v>
      </c>
      <c r="D149" s="39" t="e">
        <f>VLOOKUP('Основна информация'!#REF!,'група разход-код'!B:C,2,)</f>
        <v>#REF!</v>
      </c>
      <c r="E149" s="39" t="e">
        <f>VLOOKUP('Основна информация'!#REF!,'група разход-код'!E:F,2,)</f>
        <v>#REF!</v>
      </c>
      <c r="F149" s="41"/>
      <c r="G149" s="39" t="e">
        <f>IF('Основна информация'!#REF!="","",SUBSTITUTE('Основна информация'!#REF!,";",","))</f>
        <v>#REF!</v>
      </c>
      <c r="H149" s="39" t="e">
        <f>VLOOKUP('Основна информация'!#REF!,'група разход-код'!G:H,2,)</f>
        <v>#REF!</v>
      </c>
    </row>
    <row r="150" spans="1:8" x14ac:dyDescent="0.25">
      <c r="A150" s="41" t="s">
        <v>682</v>
      </c>
      <c r="B150" s="41" t="e">
        <f>IF('Основна информация'!#REF!="","",SUBSTITUTE('Основна информация'!#REF!,";",","))</f>
        <v>#REF!</v>
      </c>
      <c r="C150" s="41" t="e">
        <f>IF('Основна информация'!#REF!=0,"",SUBSTITUTE('Основна информация'!#REF!,",","."))</f>
        <v>#REF!</v>
      </c>
      <c r="D150" s="39" t="e">
        <f>VLOOKUP('Основна информация'!#REF!,'група разход-код'!B:C,2,)</f>
        <v>#REF!</v>
      </c>
      <c r="E150" s="39" t="e">
        <f>VLOOKUP('Основна информация'!#REF!,'група разход-код'!E:F,2,)</f>
        <v>#REF!</v>
      </c>
      <c r="F150" s="41"/>
      <c r="G150" s="39" t="e">
        <f>IF('Основна информация'!#REF!="","",SUBSTITUTE('Основна информация'!#REF!,";",","))</f>
        <v>#REF!</v>
      </c>
      <c r="H150" s="39" t="e">
        <f>VLOOKUP('Основна информация'!#REF!,'група разход-код'!G:H,2,)</f>
        <v>#REF!</v>
      </c>
    </row>
    <row r="151" spans="1:8" x14ac:dyDescent="0.25">
      <c r="A151" s="41" t="s">
        <v>682</v>
      </c>
      <c r="B151" s="41" t="e">
        <f>IF('Основна информация'!#REF!="","",SUBSTITUTE('Основна информация'!#REF!,";",","))</f>
        <v>#REF!</v>
      </c>
      <c r="C151" s="41" t="e">
        <f>IF('Основна информация'!#REF!=0,"",SUBSTITUTE('Основна информация'!#REF!,",","."))</f>
        <v>#REF!</v>
      </c>
      <c r="D151" s="39" t="e">
        <f>VLOOKUP('Основна информация'!#REF!,'група разход-код'!B:C,2,)</f>
        <v>#REF!</v>
      </c>
      <c r="E151" s="39" t="e">
        <f>VLOOKUP('Основна информация'!#REF!,'група разход-код'!E:F,2,)</f>
        <v>#REF!</v>
      </c>
      <c r="F151" s="41"/>
      <c r="G151" s="39" t="e">
        <f>IF('Основна информация'!#REF!="","",SUBSTITUTE('Основна информация'!#REF!,";",","))</f>
        <v>#REF!</v>
      </c>
      <c r="H151" s="39" t="e">
        <f>VLOOKUP('Основна информация'!#REF!,'група разход-код'!G:H,2,)</f>
        <v>#REF!</v>
      </c>
    </row>
    <row r="152" spans="1:8" x14ac:dyDescent="0.25">
      <c r="A152" s="41" t="s">
        <v>682</v>
      </c>
      <c r="B152" s="41" t="e">
        <f>IF('Основна информация'!#REF!="","",SUBSTITUTE('Основна информация'!#REF!,";",","))</f>
        <v>#REF!</v>
      </c>
      <c r="C152" s="41" t="e">
        <f>IF('Основна информация'!#REF!=0,"",SUBSTITUTE('Основна информация'!#REF!,",","."))</f>
        <v>#REF!</v>
      </c>
      <c r="D152" s="39" t="e">
        <f>VLOOKUP('Основна информация'!#REF!,'група разход-код'!B:C,2,)</f>
        <v>#REF!</v>
      </c>
      <c r="E152" s="39" t="e">
        <f>VLOOKUP('Основна информация'!#REF!,'група разход-код'!E:F,2,)</f>
        <v>#REF!</v>
      </c>
      <c r="F152" s="41"/>
      <c r="G152" s="39" t="e">
        <f>IF('Основна информация'!#REF!="","",SUBSTITUTE('Основна информация'!#REF!,";",","))</f>
        <v>#REF!</v>
      </c>
      <c r="H152" s="39" t="e">
        <f>VLOOKUP('Основна информация'!#REF!,'група разход-код'!G:H,2,)</f>
        <v>#REF!</v>
      </c>
    </row>
    <row r="153" spans="1:8" x14ac:dyDescent="0.25">
      <c r="A153" s="41" t="s">
        <v>682</v>
      </c>
      <c r="B153" s="41" t="e">
        <f>IF('Основна информация'!#REF!="","",SUBSTITUTE('Основна информация'!#REF!,";",","))</f>
        <v>#REF!</v>
      </c>
      <c r="C153" s="41" t="e">
        <f>IF('Основна информация'!#REF!=0,"",SUBSTITUTE('Основна информация'!#REF!,",","."))</f>
        <v>#REF!</v>
      </c>
      <c r="D153" s="39" t="e">
        <f>VLOOKUP('Основна информация'!#REF!,'група разход-код'!B:C,2,)</f>
        <v>#REF!</v>
      </c>
      <c r="E153" s="39" t="e">
        <f>VLOOKUP('Основна информация'!#REF!,'група разход-код'!E:F,2,)</f>
        <v>#REF!</v>
      </c>
      <c r="F153" s="41"/>
      <c r="G153" s="39" t="e">
        <f>IF('Основна информация'!#REF!="","",SUBSTITUTE('Основна информация'!#REF!,";",","))</f>
        <v>#REF!</v>
      </c>
      <c r="H153" s="39" t="e">
        <f>VLOOKUP('Основна информация'!#REF!,'група разход-код'!G:H,2,)</f>
        <v>#REF!</v>
      </c>
    </row>
    <row r="154" spans="1:8" x14ac:dyDescent="0.25">
      <c r="A154" s="41" t="s">
        <v>682</v>
      </c>
      <c r="B154" s="41" t="e">
        <f>IF('Основна информация'!#REF!="","",SUBSTITUTE('Основна информация'!#REF!,";",","))</f>
        <v>#REF!</v>
      </c>
      <c r="C154" s="41" t="e">
        <f>IF('Основна информация'!#REF!=0,"",SUBSTITUTE('Основна информация'!#REF!,",","."))</f>
        <v>#REF!</v>
      </c>
      <c r="D154" s="39" t="e">
        <f>VLOOKUP('Основна информация'!#REF!,'група разход-код'!B:C,2,)</f>
        <v>#REF!</v>
      </c>
      <c r="E154" s="39" t="e">
        <f>VLOOKUP('Основна информация'!#REF!,'група разход-код'!E:F,2,)</f>
        <v>#REF!</v>
      </c>
      <c r="F154" s="41"/>
      <c r="G154" s="39" t="e">
        <f>IF('Основна информация'!#REF!="","",SUBSTITUTE('Основна информация'!#REF!,";",","))</f>
        <v>#REF!</v>
      </c>
      <c r="H154" s="39" t="e">
        <f>VLOOKUP('Основна информация'!#REF!,'група разход-код'!G:H,2,)</f>
        <v>#REF!</v>
      </c>
    </row>
    <row r="155" spans="1:8" x14ac:dyDescent="0.25">
      <c r="A155" s="41" t="s">
        <v>682</v>
      </c>
      <c r="B155" s="41" t="e">
        <f>IF('Основна информация'!#REF!="","",SUBSTITUTE('Основна информация'!#REF!,";",","))</f>
        <v>#REF!</v>
      </c>
      <c r="C155" s="41" t="e">
        <f>IF('Основна информация'!#REF!=0,"",SUBSTITUTE('Основна информация'!#REF!,",","."))</f>
        <v>#REF!</v>
      </c>
      <c r="D155" s="39" t="e">
        <f>VLOOKUP('Основна информация'!#REF!,'група разход-код'!B:C,2,)</f>
        <v>#REF!</v>
      </c>
      <c r="E155" s="39" t="e">
        <f>VLOOKUP('Основна информация'!#REF!,'група разход-код'!E:F,2,)</f>
        <v>#REF!</v>
      </c>
      <c r="F155" s="41"/>
      <c r="G155" s="39" t="e">
        <f>IF('Основна информация'!#REF!="","",SUBSTITUTE('Основна информация'!#REF!,";",","))</f>
        <v>#REF!</v>
      </c>
      <c r="H155" s="39" t="e">
        <f>VLOOKUP('Основна информация'!#REF!,'група разход-код'!G:H,2,)</f>
        <v>#REF!</v>
      </c>
    </row>
    <row r="156" spans="1:8" x14ac:dyDescent="0.25">
      <c r="A156" s="41" t="s">
        <v>682</v>
      </c>
      <c r="B156" s="41" t="e">
        <f>IF('Основна информация'!#REF!="","",SUBSTITUTE('Основна информация'!#REF!,";",","))</f>
        <v>#REF!</v>
      </c>
      <c r="C156" s="41" t="e">
        <f>IF('Основна информация'!#REF!=0,"",SUBSTITUTE('Основна информация'!#REF!,",","."))</f>
        <v>#REF!</v>
      </c>
      <c r="D156" s="39" t="e">
        <f>VLOOKUP('Основна информация'!#REF!,'група разход-код'!B:C,2,)</f>
        <v>#REF!</v>
      </c>
      <c r="E156" s="39" t="e">
        <f>VLOOKUP('Основна информация'!#REF!,'група разход-код'!E:F,2,)</f>
        <v>#REF!</v>
      </c>
      <c r="F156" s="41"/>
      <c r="G156" s="39" t="e">
        <f>IF('Основна информация'!#REF!="","",SUBSTITUTE('Основна информация'!#REF!,";",","))</f>
        <v>#REF!</v>
      </c>
      <c r="H156" s="39" t="e">
        <f>VLOOKUP('Основна информация'!#REF!,'група разход-код'!G:H,2,)</f>
        <v>#REF!</v>
      </c>
    </row>
    <row r="157" spans="1:8" x14ac:dyDescent="0.25">
      <c r="A157" s="41" t="s">
        <v>682</v>
      </c>
      <c r="B157" s="41" t="e">
        <f>IF('Основна информация'!#REF!="","",SUBSTITUTE('Основна информация'!#REF!,";",","))</f>
        <v>#REF!</v>
      </c>
      <c r="C157" s="41" t="e">
        <f>IF('Основна информация'!#REF!=0,"",SUBSTITUTE('Основна информация'!#REF!,",","."))</f>
        <v>#REF!</v>
      </c>
      <c r="D157" s="39" t="e">
        <f>VLOOKUP('Основна информация'!#REF!,'група разход-код'!B:C,2,)</f>
        <v>#REF!</v>
      </c>
      <c r="E157" s="39" t="e">
        <f>VLOOKUP('Основна информация'!#REF!,'група разход-код'!E:F,2,)</f>
        <v>#REF!</v>
      </c>
      <c r="F157" s="41"/>
      <c r="G157" s="39" t="e">
        <f>IF('Основна информация'!#REF!="","",SUBSTITUTE('Основна информация'!#REF!,";",","))</f>
        <v>#REF!</v>
      </c>
      <c r="H157" s="39" t="e">
        <f>VLOOKUP('Основна информация'!#REF!,'група разход-код'!G:H,2,)</f>
        <v>#REF!</v>
      </c>
    </row>
    <row r="158" spans="1:8" x14ac:dyDescent="0.25">
      <c r="A158" s="41" t="s">
        <v>682</v>
      </c>
      <c r="B158" s="41" t="e">
        <f>IF('Основна информация'!#REF!="","",SUBSTITUTE('Основна информация'!#REF!,";",","))</f>
        <v>#REF!</v>
      </c>
      <c r="C158" s="41" t="e">
        <f>IF('Основна информация'!#REF!=0,"",SUBSTITUTE('Основна информация'!#REF!,",","."))</f>
        <v>#REF!</v>
      </c>
      <c r="D158" s="39" t="e">
        <f>VLOOKUP('Основна информация'!#REF!,'група разход-код'!B:C,2,)</f>
        <v>#REF!</v>
      </c>
      <c r="E158" s="39" t="e">
        <f>VLOOKUP('Основна информация'!#REF!,'група разход-код'!E:F,2,)</f>
        <v>#REF!</v>
      </c>
      <c r="F158" s="41"/>
      <c r="G158" s="39" t="e">
        <f>IF('Основна информация'!#REF!="","",SUBSTITUTE('Основна информация'!#REF!,";",","))</f>
        <v>#REF!</v>
      </c>
      <c r="H158" s="39" t="e">
        <f>VLOOKUP('Основна информация'!#REF!,'група разход-код'!G:H,2,)</f>
        <v>#REF!</v>
      </c>
    </row>
    <row r="159" spans="1:8" x14ac:dyDescent="0.25">
      <c r="A159" s="41" t="s">
        <v>682</v>
      </c>
      <c r="B159" s="41" t="e">
        <f>IF('Основна информация'!#REF!="","",SUBSTITUTE('Основна информация'!#REF!,";",","))</f>
        <v>#REF!</v>
      </c>
      <c r="C159" s="41" t="e">
        <f>IF('Основна информация'!#REF!=0,"",SUBSTITUTE('Основна информация'!#REF!,",","."))</f>
        <v>#REF!</v>
      </c>
      <c r="D159" s="39" t="e">
        <f>VLOOKUP('Основна информация'!#REF!,'група разход-код'!B:C,2,)</f>
        <v>#REF!</v>
      </c>
      <c r="E159" s="39" t="e">
        <f>VLOOKUP('Основна информация'!#REF!,'група разход-код'!E:F,2,)</f>
        <v>#REF!</v>
      </c>
      <c r="F159" s="41"/>
      <c r="G159" s="39" t="e">
        <f>IF('Основна информация'!#REF!="","",SUBSTITUTE('Основна информация'!#REF!,";",","))</f>
        <v>#REF!</v>
      </c>
      <c r="H159" s="39" t="e">
        <f>VLOOKUP('Основна информация'!#REF!,'група разход-код'!G:H,2,)</f>
        <v>#REF!</v>
      </c>
    </row>
    <row r="160" spans="1:8" x14ac:dyDescent="0.25">
      <c r="A160" s="41" t="s">
        <v>682</v>
      </c>
      <c r="B160" s="41" t="e">
        <f>IF('Основна информация'!#REF!="","",SUBSTITUTE('Основна информация'!#REF!,";",","))</f>
        <v>#REF!</v>
      </c>
      <c r="C160" s="41" t="e">
        <f>IF('Основна информация'!#REF!=0,"",SUBSTITUTE('Основна информация'!#REF!,",","."))</f>
        <v>#REF!</v>
      </c>
      <c r="D160" s="39" t="e">
        <f>VLOOKUP('Основна информация'!#REF!,'група разход-код'!B:C,2,)</f>
        <v>#REF!</v>
      </c>
      <c r="E160" s="39" t="e">
        <f>VLOOKUP('Основна информация'!#REF!,'група разход-код'!E:F,2,)</f>
        <v>#REF!</v>
      </c>
      <c r="F160" s="41"/>
      <c r="G160" s="39" t="e">
        <f>IF('Основна информация'!#REF!="","",SUBSTITUTE('Основна информация'!#REF!,";",","))</f>
        <v>#REF!</v>
      </c>
      <c r="H160" s="39" t="e">
        <f>VLOOKUP('Основна информация'!#REF!,'група разход-код'!G:H,2,)</f>
        <v>#REF!</v>
      </c>
    </row>
    <row r="161" spans="1:8" x14ac:dyDescent="0.25">
      <c r="A161" s="41" t="s">
        <v>682</v>
      </c>
      <c r="B161" s="41" t="e">
        <f>IF('Основна информация'!#REF!="","",SUBSTITUTE('Основна информация'!#REF!,";",","))</f>
        <v>#REF!</v>
      </c>
      <c r="C161" s="41" t="e">
        <f>IF('Основна информация'!#REF!=0,"",SUBSTITUTE('Основна информация'!#REF!,",","."))</f>
        <v>#REF!</v>
      </c>
      <c r="D161" s="39" t="e">
        <f>VLOOKUP('Основна информация'!#REF!,'група разход-код'!B:C,2,)</f>
        <v>#REF!</v>
      </c>
      <c r="E161" s="39" t="e">
        <f>VLOOKUP('Основна информация'!#REF!,'група разход-код'!E:F,2,)</f>
        <v>#REF!</v>
      </c>
      <c r="F161" s="41"/>
      <c r="G161" s="39" t="e">
        <f>IF('Основна информация'!#REF!="","",SUBSTITUTE('Основна информация'!#REF!,";",","))</f>
        <v>#REF!</v>
      </c>
      <c r="H161" s="39" t="e">
        <f>VLOOKUP('Основна информация'!#REF!,'група разход-код'!G:H,2,)</f>
        <v>#REF!</v>
      </c>
    </row>
    <row r="162" spans="1:8" x14ac:dyDescent="0.25">
      <c r="A162" s="41" t="s">
        <v>682</v>
      </c>
      <c r="B162" s="41" t="e">
        <f>IF('Основна информация'!#REF!="","",SUBSTITUTE('Основна информация'!#REF!,";",","))</f>
        <v>#REF!</v>
      </c>
      <c r="C162" s="41" t="e">
        <f>IF('Основна информация'!#REF!=0,"",SUBSTITUTE('Основна информация'!#REF!,",","."))</f>
        <v>#REF!</v>
      </c>
      <c r="D162" s="39" t="e">
        <f>VLOOKUP('Основна информация'!#REF!,'група разход-код'!B:C,2,)</f>
        <v>#REF!</v>
      </c>
      <c r="E162" s="39" t="e">
        <f>VLOOKUP('Основна информация'!#REF!,'група разход-код'!E:F,2,)</f>
        <v>#REF!</v>
      </c>
      <c r="F162" s="41"/>
      <c r="G162" s="39" t="e">
        <f>IF('Основна информация'!#REF!="","",SUBSTITUTE('Основна информация'!#REF!,";",","))</f>
        <v>#REF!</v>
      </c>
      <c r="H162" s="39" t="e">
        <f>VLOOKUP('Основна информация'!#REF!,'група разход-код'!G:H,2,)</f>
        <v>#REF!</v>
      </c>
    </row>
    <row r="163" spans="1:8" x14ac:dyDescent="0.25">
      <c r="A163" s="41" t="s">
        <v>682</v>
      </c>
      <c r="B163" s="41" t="e">
        <f>IF('Основна информация'!#REF!="","",SUBSTITUTE('Основна информация'!#REF!,";",","))</f>
        <v>#REF!</v>
      </c>
      <c r="C163" s="41" t="e">
        <f>IF('Основна информация'!#REF!=0,"",SUBSTITUTE('Основна информация'!#REF!,",","."))</f>
        <v>#REF!</v>
      </c>
      <c r="D163" s="39" t="e">
        <f>VLOOKUP('Основна информация'!#REF!,'група разход-код'!B:C,2,)</f>
        <v>#REF!</v>
      </c>
      <c r="E163" s="39" t="e">
        <f>VLOOKUP('Основна информация'!#REF!,'група разход-код'!E:F,2,)</f>
        <v>#REF!</v>
      </c>
      <c r="F163" s="41"/>
      <c r="G163" s="39" t="e">
        <f>IF('Основна информация'!#REF!="","",SUBSTITUTE('Основна информация'!#REF!,";",","))</f>
        <v>#REF!</v>
      </c>
      <c r="H163" s="39" t="e">
        <f>VLOOKUP('Основна информация'!#REF!,'група разход-код'!G:H,2,)</f>
        <v>#REF!</v>
      </c>
    </row>
    <row r="164" spans="1:8" x14ac:dyDescent="0.25">
      <c r="A164" s="41" t="s">
        <v>682</v>
      </c>
      <c r="B164" s="41" t="e">
        <f>IF('Основна информация'!#REF!="","",SUBSTITUTE('Основна информация'!#REF!,";",","))</f>
        <v>#REF!</v>
      </c>
      <c r="C164" s="41" t="e">
        <f>IF('Основна информация'!#REF!=0,"",SUBSTITUTE('Основна информация'!#REF!,",","."))</f>
        <v>#REF!</v>
      </c>
      <c r="D164" s="39" t="e">
        <f>VLOOKUP('Основна информация'!#REF!,'група разход-код'!B:C,2,)</f>
        <v>#REF!</v>
      </c>
      <c r="E164" s="39" t="e">
        <f>VLOOKUP('Основна информация'!#REF!,'група разход-код'!E:F,2,)</f>
        <v>#REF!</v>
      </c>
      <c r="F164" s="41"/>
      <c r="G164" s="39" t="e">
        <f>IF('Основна информация'!#REF!="","",SUBSTITUTE('Основна информация'!#REF!,";",","))</f>
        <v>#REF!</v>
      </c>
      <c r="H164" s="39" t="e">
        <f>VLOOKUP('Основна информация'!#REF!,'група разход-код'!G:H,2,)</f>
        <v>#REF!</v>
      </c>
    </row>
    <row r="165" spans="1:8" x14ac:dyDescent="0.25">
      <c r="A165" s="41" t="s">
        <v>682</v>
      </c>
      <c r="B165" s="41" t="e">
        <f>IF('Основна информация'!#REF!="","",SUBSTITUTE('Основна информация'!#REF!,";",","))</f>
        <v>#REF!</v>
      </c>
      <c r="C165" s="41" t="e">
        <f>IF('Основна информация'!#REF!=0,"",SUBSTITUTE('Основна информация'!#REF!,",","."))</f>
        <v>#REF!</v>
      </c>
      <c r="D165" s="39" t="e">
        <f>VLOOKUP('Основна информация'!#REF!,'група разход-код'!B:C,2,)</f>
        <v>#REF!</v>
      </c>
      <c r="E165" s="39" t="e">
        <f>VLOOKUP('Основна информация'!#REF!,'група разход-код'!E:F,2,)</f>
        <v>#REF!</v>
      </c>
      <c r="F165" s="41"/>
      <c r="G165" s="39" t="e">
        <f>IF('Основна информация'!#REF!="","",SUBSTITUTE('Основна информация'!#REF!,";",","))</f>
        <v>#REF!</v>
      </c>
      <c r="H165" s="39" t="e">
        <f>VLOOKUP('Основна информация'!#REF!,'група разход-код'!G:H,2,)</f>
        <v>#REF!</v>
      </c>
    </row>
    <row r="166" spans="1:8" x14ac:dyDescent="0.25">
      <c r="A166" s="41" t="s">
        <v>683</v>
      </c>
      <c r="B166" s="41" t="e">
        <f>IF('Основна информация'!#REF!="","",SUBSTITUTE('Основна информация'!#REF!,";",","))</f>
        <v>#REF!</v>
      </c>
      <c r="C166" s="41" t="e">
        <f>IF('Основна информация'!#REF!=0,"",SUBSTITUTE('Основна информация'!#REF!,",","."))</f>
        <v>#REF!</v>
      </c>
      <c r="D166" s="39" t="e">
        <f>VLOOKUP('Основна информация'!#REF!,'група разход-код'!B:C,2,)</f>
        <v>#REF!</v>
      </c>
      <c r="E166" s="39" t="e">
        <f>VLOOKUP('Основна информация'!#REF!,'група разход-код'!E:F,2,)</f>
        <v>#REF!</v>
      </c>
      <c r="F166" s="41"/>
      <c r="G166" s="39" t="e">
        <f>IF('Основна информация'!#REF!="","",SUBSTITUTE('Основна информация'!#REF!,";",","))</f>
        <v>#REF!</v>
      </c>
      <c r="H166" s="39" t="e">
        <f>VLOOKUP('Основна информация'!#REF!,'група разход-код'!G:H,2,)</f>
        <v>#REF!</v>
      </c>
    </row>
    <row r="167" spans="1:8" x14ac:dyDescent="0.25">
      <c r="A167" s="41" t="s">
        <v>683</v>
      </c>
      <c r="B167" s="41" t="e">
        <f>IF('Основна информация'!#REF!="","",SUBSTITUTE('Основна информация'!#REF!,";",","))</f>
        <v>#REF!</v>
      </c>
      <c r="C167" s="41" t="e">
        <f>IF('Основна информация'!#REF!=0,"",SUBSTITUTE('Основна информация'!#REF!,",","."))</f>
        <v>#REF!</v>
      </c>
      <c r="D167" s="39" t="e">
        <f>VLOOKUP('Основна информация'!#REF!,'група разход-код'!B:C,2,)</f>
        <v>#REF!</v>
      </c>
      <c r="E167" s="39" t="e">
        <f>VLOOKUP('Основна информация'!#REF!,'група разход-код'!E:F,2,)</f>
        <v>#REF!</v>
      </c>
      <c r="F167" s="41"/>
      <c r="G167" s="39" t="e">
        <f>IF('Основна информация'!#REF!="","",SUBSTITUTE('Основна информация'!#REF!,";",","))</f>
        <v>#REF!</v>
      </c>
      <c r="H167" s="39" t="e">
        <f>VLOOKUP('Основна информация'!#REF!,'група разход-код'!G:H,2,)</f>
        <v>#REF!</v>
      </c>
    </row>
    <row r="168" spans="1:8" x14ac:dyDescent="0.25">
      <c r="A168" s="41" t="s">
        <v>683</v>
      </c>
      <c r="B168" s="41" t="e">
        <f>IF('Основна информация'!#REF!="","",SUBSTITUTE('Основна информация'!#REF!,";",","))</f>
        <v>#REF!</v>
      </c>
      <c r="C168" s="41" t="e">
        <f>IF('Основна информация'!#REF!=0,"",SUBSTITUTE('Основна информация'!#REF!,",","."))</f>
        <v>#REF!</v>
      </c>
      <c r="D168" s="39" t="e">
        <f>VLOOKUP('Основна информация'!#REF!,'група разход-код'!B:C,2,)</f>
        <v>#REF!</v>
      </c>
      <c r="E168" s="39" t="e">
        <f>VLOOKUP('Основна информация'!#REF!,'група разход-код'!E:F,2,)</f>
        <v>#REF!</v>
      </c>
      <c r="F168" s="41"/>
      <c r="G168" s="39" t="e">
        <f>IF('Основна информация'!#REF!="","",SUBSTITUTE('Основна информация'!#REF!,";",","))</f>
        <v>#REF!</v>
      </c>
      <c r="H168" s="39" t="e">
        <f>VLOOKUP('Основна информация'!#REF!,'група разход-код'!G:H,2,)</f>
        <v>#REF!</v>
      </c>
    </row>
    <row r="169" spans="1:8" x14ac:dyDescent="0.25">
      <c r="A169" s="41" t="s">
        <v>683</v>
      </c>
      <c r="B169" s="41" t="e">
        <f>IF('Основна информация'!#REF!="","",SUBSTITUTE('Основна информация'!#REF!,";",","))</f>
        <v>#REF!</v>
      </c>
      <c r="C169" s="41" t="e">
        <f>IF('Основна информация'!#REF!=0,"",SUBSTITUTE('Основна информация'!#REF!,",","."))</f>
        <v>#REF!</v>
      </c>
      <c r="D169" s="39" t="e">
        <f>VLOOKUP('Основна информация'!#REF!,'група разход-код'!B:C,2,)</f>
        <v>#REF!</v>
      </c>
      <c r="E169" s="39" t="e">
        <f>VLOOKUP('Основна информация'!#REF!,'група разход-код'!E:F,2,)</f>
        <v>#REF!</v>
      </c>
      <c r="F169" s="41"/>
      <c r="G169" s="39" t="e">
        <f>IF('Основна информация'!#REF!="","",SUBSTITUTE('Основна информация'!#REF!,";",","))</f>
        <v>#REF!</v>
      </c>
      <c r="H169" s="39" t="e">
        <f>VLOOKUP('Основна информация'!#REF!,'група разход-код'!G:H,2,)</f>
        <v>#REF!</v>
      </c>
    </row>
    <row r="170" spans="1:8" x14ac:dyDescent="0.25">
      <c r="A170" s="41" t="s">
        <v>683</v>
      </c>
      <c r="B170" s="41" t="e">
        <f>IF('Основна информация'!#REF!="","",SUBSTITUTE('Основна информация'!#REF!,";",","))</f>
        <v>#REF!</v>
      </c>
      <c r="C170" s="41" t="e">
        <f>IF('Основна информация'!#REF!=0,"",SUBSTITUTE('Основна информация'!#REF!,",","."))</f>
        <v>#REF!</v>
      </c>
      <c r="D170" s="39" t="e">
        <f>VLOOKUP('Основна информация'!#REF!,'група разход-код'!B:C,2,)</f>
        <v>#REF!</v>
      </c>
      <c r="E170" s="39" t="e">
        <f>VLOOKUP('Основна информация'!#REF!,'група разход-код'!E:F,2,)</f>
        <v>#REF!</v>
      </c>
      <c r="F170" s="41"/>
      <c r="G170" s="39" t="e">
        <f>IF('Основна информация'!#REF!="","",SUBSTITUTE('Основна информация'!#REF!,";",","))</f>
        <v>#REF!</v>
      </c>
      <c r="H170" s="39" t="e">
        <f>VLOOKUP('Основна информация'!#REF!,'група разход-код'!G:H,2,)</f>
        <v>#REF!</v>
      </c>
    </row>
    <row r="171" spans="1:8" x14ac:dyDescent="0.25">
      <c r="A171" s="41" t="s">
        <v>683</v>
      </c>
      <c r="B171" s="41" t="e">
        <f>IF('Основна информация'!#REF!="","",SUBSTITUTE('Основна информация'!#REF!,";",","))</f>
        <v>#REF!</v>
      </c>
      <c r="C171" s="41" t="e">
        <f>IF('Основна информация'!#REF!=0,"",SUBSTITUTE('Основна информация'!#REF!,",","."))</f>
        <v>#REF!</v>
      </c>
      <c r="D171" s="39" t="e">
        <f>VLOOKUP('Основна информация'!#REF!,'група разход-код'!B:C,2,)</f>
        <v>#REF!</v>
      </c>
      <c r="E171" s="39" t="e">
        <f>VLOOKUP('Основна информация'!#REF!,'група разход-код'!E:F,2,)</f>
        <v>#REF!</v>
      </c>
      <c r="F171" s="41"/>
      <c r="G171" s="39" t="e">
        <f>IF('Основна информация'!#REF!="","",SUBSTITUTE('Основна информация'!#REF!,";",","))</f>
        <v>#REF!</v>
      </c>
      <c r="H171" s="39" t="e">
        <f>VLOOKUP('Основна информация'!#REF!,'група разход-код'!G:H,2,)</f>
        <v>#REF!</v>
      </c>
    </row>
    <row r="172" spans="1:8" x14ac:dyDescent="0.25">
      <c r="A172" s="41" t="s">
        <v>683</v>
      </c>
      <c r="B172" s="41" t="e">
        <f>IF('Основна информация'!#REF!="","",SUBSTITUTE('Основна информация'!#REF!,";",","))</f>
        <v>#REF!</v>
      </c>
      <c r="C172" s="41" t="e">
        <f>IF('Основна информация'!#REF!=0,"",SUBSTITUTE('Основна информация'!#REF!,",","."))</f>
        <v>#REF!</v>
      </c>
      <c r="D172" s="39" t="e">
        <f>VLOOKUP('Основна информация'!#REF!,'група разход-код'!B:C,2,)</f>
        <v>#REF!</v>
      </c>
      <c r="E172" s="39" t="e">
        <f>VLOOKUP('Основна информация'!#REF!,'група разход-код'!E:F,2,)</f>
        <v>#REF!</v>
      </c>
      <c r="F172" s="41"/>
      <c r="G172" s="39" t="e">
        <f>IF('Основна информация'!#REF!="","",SUBSTITUTE('Основна информация'!#REF!,";",","))</f>
        <v>#REF!</v>
      </c>
      <c r="H172" s="39" t="e">
        <f>VLOOKUP('Основна информация'!#REF!,'група разход-код'!G:H,2,)</f>
        <v>#REF!</v>
      </c>
    </row>
    <row r="173" spans="1:8" x14ac:dyDescent="0.25">
      <c r="A173" s="41" t="s">
        <v>683</v>
      </c>
      <c r="B173" s="41" t="e">
        <f>IF('Основна информация'!#REF!="","",SUBSTITUTE('Основна информация'!#REF!,";",","))</f>
        <v>#REF!</v>
      </c>
      <c r="C173" s="41" t="e">
        <f>IF('Основна информация'!#REF!=0,"",SUBSTITUTE('Основна информация'!#REF!,",","."))</f>
        <v>#REF!</v>
      </c>
      <c r="D173" s="39" t="e">
        <f>VLOOKUP('Основна информация'!#REF!,'група разход-код'!B:C,2,)</f>
        <v>#REF!</v>
      </c>
      <c r="E173" s="39" t="e">
        <f>VLOOKUP('Основна информация'!#REF!,'група разход-код'!E:F,2,)</f>
        <v>#REF!</v>
      </c>
      <c r="F173" s="41"/>
      <c r="G173" s="39" t="e">
        <f>IF('Основна информация'!#REF!="","",SUBSTITUTE('Основна информация'!#REF!,";",","))</f>
        <v>#REF!</v>
      </c>
      <c r="H173" s="39" t="e">
        <f>VLOOKUP('Основна информация'!#REF!,'група разход-код'!G:H,2,)</f>
        <v>#REF!</v>
      </c>
    </row>
    <row r="174" spans="1:8" x14ac:dyDescent="0.25">
      <c r="A174" s="41" t="s">
        <v>683</v>
      </c>
      <c r="B174" s="41" t="e">
        <f>IF('Основна информация'!#REF!="","",SUBSTITUTE('Основна информация'!#REF!,";",","))</f>
        <v>#REF!</v>
      </c>
      <c r="C174" s="41" t="e">
        <f>IF('Основна информация'!#REF!=0,"",SUBSTITUTE('Основна информация'!#REF!,",","."))</f>
        <v>#REF!</v>
      </c>
      <c r="D174" s="39" t="e">
        <f>VLOOKUP('Основна информация'!#REF!,'група разход-код'!B:C,2,)</f>
        <v>#REF!</v>
      </c>
      <c r="E174" s="39" t="e">
        <f>VLOOKUP('Основна информация'!#REF!,'група разход-код'!E:F,2,)</f>
        <v>#REF!</v>
      </c>
      <c r="F174" s="41"/>
      <c r="G174" s="39" t="e">
        <f>IF('Основна информация'!#REF!="","",SUBSTITUTE('Основна информация'!#REF!,";",","))</f>
        <v>#REF!</v>
      </c>
      <c r="H174" s="39" t="e">
        <f>VLOOKUP('Основна информация'!#REF!,'група разход-код'!G:H,2,)</f>
        <v>#REF!</v>
      </c>
    </row>
    <row r="175" spans="1:8" x14ac:dyDescent="0.25">
      <c r="A175" s="41" t="s">
        <v>683</v>
      </c>
      <c r="B175" s="41" t="e">
        <f>IF('Основна информация'!#REF!="","",SUBSTITUTE('Основна информация'!#REF!,";",","))</f>
        <v>#REF!</v>
      </c>
      <c r="C175" s="41" t="e">
        <f>IF('Основна информация'!#REF!=0,"",SUBSTITUTE('Основна информация'!#REF!,",","."))</f>
        <v>#REF!</v>
      </c>
      <c r="D175" s="39" t="e">
        <f>VLOOKUP('Основна информация'!#REF!,'група разход-код'!B:C,2,)</f>
        <v>#REF!</v>
      </c>
      <c r="E175" s="39" t="e">
        <f>VLOOKUP('Основна информация'!#REF!,'група разход-код'!E:F,2,)</f>
        <v>#REF!</v>
      </c>
      <c r="F175" s="41"/>
      <c r="G175" s="39" t="e">
        <f>IF('Основна информация'!#REF!="","",SUBSTITUTE('Основна информация'!#REF!,";",","))</f>
        <v>#REF!</v>
      </c>
      <c r="H175" s="39" t="e">
        <f>VLOOKUP('Основна информация'!#REF!,'група разход-код'!G:H,2,)</f>
        <v>#REF!</v>
      </c>
    </row>
    <row r="176" spans="1:8" x14ac:dyDescent="0.25">
      <c r="A176" s="41" t="s">
        <v>683</v>
      </c>
      <c r="B176" s="41" t="e">
        <f>IF('Основна информация'!#REF!="","",SUBSTITUTE('Основна информация'!#REF!,";",","))</f>
        <v>#REF!</v>
      </c>
      <c r="C176" s="41" t="e">
        <f>IF('Основна информация'!#REF!=0,"",SUBSTITUTE('Основна информация'!#REF!,",","."))</f>
        <v>#REF!</v>
      </c>
      <c r="D176" s="39" t="e">
        <f>VLOOKUP('Основна информация'!#REF!,'група разход-код'!B:C,2,)</f>
        <v>#REF!</v>
      </c>
      <c r="E176" s="39" t="e">
        <f>VLOOKUP('Основна информация'!#REF!,'група разход-код'!E:F,2,)</f>
        <v>#REF!</v>
      </c>
      <c r="F176" s="41"/>
      <c r="G176" s="39" t="e">
        <f>IF('Основна информация'!#REF!="","",SUBSTITUTE('Основна информация'!#REF!,";",","))</f>
        <v>#REF!</v>
      </c>
      <c r="H176" s="39" t="e">
        <f>VLOOKUP('Основна информация'!#REF!,'група разход-код'!G:H,2,)</f>
        <v>#REF!</v>
      </c>
    </row>
    <row r="177" spans="1:8" x14ac:dyDescent="0.25">
      <c r="A177" s="41" t="s">
        <v>683</v>
      </c>
      <c r="B177" s="41" t="e">
        <f>IF('Основна информация'!#REF!="","",SUBSTITUTE('Основна информация'!#REF!,";",","))</f>
        <v>#REF!</v>
      </c>
      <c r="C177" s="41" t="e">
        <f>IF('Основна информация'!#REF!=0,"",SUBSTITUTE('Основна информация'!#REF!,",","."))</f>
        <v>#REF!</v>
      </c>
      <c r="D177" s="39" t="e">
        <f>VLOOKUP('Основна информация'!#REF!,'група разход-код'!B:C,2,)</f>
        <v>#REF!</v>
      </c>
      <c r="E177" s="39" t="e">
        <f>VLOOKUP('Основна информация'!#REF!,'група разход-код'!E:F,2,)</f>
        <v>#REF!</v>
      </c>
      <c r="F177" s="41"/>
      <c r="G177" s="39" t="e">
        <f>IF('Основна информация'!#REF!="","",SUBSTITUTE('Основна информация'!#REF!,";",","))</f>
        <v>#REF!</v>
      </c>
      <c r="H177" s="39" t="e">
        <f>VLOOKUP('Основна информация'!#REF!,'група разход-код'!G:H,2,)</f>
        <v>#REF!</v>
      </c>
    </row>
    <row r="178" spans="1:8" x14ac:dyDescent="0.25">
      <c r="A178" s="41" t="s">
        <v>683</v>
      </c>
      <c r="B178" s="41" t="e">
        <f>IF('Основна информация'!#REF!="","",SUBSTITUTE('Основна информация'!#REF!,";",","))</f>
        <v>#REF!</v>
      </c>
      <c r="C178" s="41" t="e">
        <f>IF('Основна информация'!#REF!=0,"",SUBSTITUTE('Основна информация'!#REF!,",","."))</f>
        <v>#REF!</v>
      </c>
      <c r="D178" s="39" t="e">
        <f>VLOOKUP('Основна информация'!#REF!,'група разход-код'!B:C,2,)</f>
        <v>#REF!</v>
      </c>
      <c r="E178" s="39" t="e">
        <f>VLOOKUP('Основна информация'!#REF!,'група разход-код'!E:F,2,)</f>
        <v>#REF!</v>
      </c>
      <c r="F178" s="41"/>
      <c r="G178" s="39" t="e">
        <f>IF('Основна информация'!#REF!="","",SUBSTITUTE('Основна информация'!#REF!,";",","))</f>
        <v>#REF!</v>
      </c>
      <c r="H178" s="39" t="e">
        <f>VLOOKUP('Основна информация'!#REF!,'група разход-код'!G:H,2,)</f>
        <v>#REF!</v>
      </c>
    </row>
    <row r="179" spans="1:8" x14ac:dyDescent="0.25">
      <c r="A179" s="41" t="s">
        <v>683</v>
      </c>
      <c r="B179" s="41" t="e">
        <f>IF('Основна информация'!#REF!="","",SUBSTITUTE('Основна информация'!#REF!,";",","))</f>
        <v>#REF!</v>
      </c>
      <c r="C179" s="41" t="e">
        <f>IF('Основна информация'!#REF!=0,"",SUBSTITUTE('Основна информация'!#REF!,",","."))</f>
        <v>#REF!</v>
      </c>
      <c r="D179" s="39" t="e">
        <f>VLOOKUP('Основна информация'!#REF!,'група разход-код'!B:C,2,)</f>
        <v>#REF!</v>
      </c>
      <c r="E179" s="39" t="e">
        <f>VLOOKUP('Основна информация'!#REF!,'група разход-код'!E:F,2,)</f>
        <v>#REF!</v>
      </c>
      <c r="F179" s="41"/>
      <c r="G179" s="39" t="e">
        <f>IF('Основна информация'!#REF!="","",SUBSTITUTE('Основна информация'!#REF!,";",","))</f>
        <v>#REF!</v>
      </c>
      <c r="H179" s="39" t="e">
        <f>VLOOKUP('Основна информация'!#REF!,'група разход-код'!G:H,2,)</f>
        <v>#REF!</v>
      </c>
    </row>
    <row r="180" spans="1:8" x14ac:dyDescent="0.25">
      <c r="A180" s="41" t="s">
        <v>683</v>
      </c>
      <c r="B180" s="41" t="e">
        <f>IF('Основна информация'!#REF!="","",SUBSTITUTE('Основна информация'!#REF!,";",","))</f>
        <v>#REF!</v>
      </c>
      <c r="C180" s="41" t="e">
        <f>IF('Основна информация'!#REF!=0,"",SUBSTITUTE('Основна информация'!#REF!,",","."))</f>
        <v>#REF!</v>
      </c>
      <c r="D180" s="39" t="e">
        <f>VLOOKUP('Основна информация'!#REF!,'група разход-код'!B:C,2,)</f>
        <v>#REF!</v>
      </c>
      <c r="E180" s="39" t="e">
        <f>VLOOKUP('Основна информация'!#REF!,'група разход-код'!E:F,2,)</f>
        <v>#REF!</v>
      </c>
      <c r="F180" s="41"/>
      <c r="G180" s="39" t="e">
        <f>IF('Основна информация'!#REF!="","",SUBSTITUTE('Основна информация'!#REF!,";",","))</f>
        <v>#REF!</v>
      </c>
      <c r="H180" s="39" t="e">
        <f>VLOOKUP('Основна информация'!#REF!,'група разход-код'!G:H,2,)</f>
        <v>#REF!</v>
      </c>
    </row>
    <row r="181" spans="1:8" x14ac:dyDescent="0.25">
      <c r="A181" s="41" t="s">
        <v>683</v>
      </c>
      <c r="B181" s="41" t="e">
        <f>IF('Основна информация'!#REF!="","",SUBSTITUTE('Основна информация'!#REF!,";",","))</f>
        <v>#REF!</v>
      </c>
      <c r="C181" s="41" t="e">
        <f>IF('Основна информация'!#REF!=0,"",SUBSTITUTE('Основна информация'!#REF!,",","."))</f>
        <v>#REF!</v>
      </c>
      <c r="D181" s="39" t="e">
        <f>VLOOKUP('Основна информация'!#REF!,'група разход-код'!B:C,2,)</f>
        <v>#REF!</v>
      </c>
      <c r="E181" s="39" t="e">
        <f>VLOOKUP('Основна информация'!#REF!,'група разход-код'!E:F,2,)</f>
        <v>#REF!</v>
      </c>
      <c r="F181" s="41"/>
      <c r="G181" s="39" t="e">
        <f>IF('Основна информация'!#REF!="","",SUBSTITUTE('Основна информация'!#REF!,";",","))</f>
        <v>#REF!</v>
      </c>
      <c r="H181" s="39" t="e">
        <f>VLOOKUP('Основна информация'!#REF!,'група разход-код'!G:H,2,)</f>
        <v>#REF!</v>
      </c>
    </row>
    <row r="182" spans="1:8" x14ac:dyDescent="0.25">
      <c r="A182" s="41" t="s">
        <v>683</v>
      </c>
      <c r="B182" s="41" t="e">
        <f>IF('Основна информация'!#REF!="","",SUBSTITUTE('Основна информация'!#REF!,";",","))</f>
        <v>#REF!</v>
      </c>
      <c r="C182" s="41" t="e">
        <f>IF('Основна информация'!#REF!=0,"",SUBSTITUTE('Основна информация'!#REF!,",","."))</f>
        <v>#REF!</v>
      </c>
      <c r="D182" s="39" t="e">
        <f>VLOOKUP('Основна информация'!#REF!,'група разход-код'!B:C,2,)</f>
        <v>#REF!</v>
      </c>
      <c r="E182" s="39" t="e">
        <f>VLOOKUP('Основна информация'!#REF!,'група разход-код'!E:F,2,)</f>
        <v>#REF!</v>
      </c>
      <c r="F182" s="41"/>
      <c r="G182" s="39" t="e">
        <f>IF('Основна информация'!#REF!="","",SUBSTITUTE('Основна информация'!#REF!,";",","))</f>
        <v>#REF!</v>
      </c>
      <c r="H182" s="39" t="e">
        <f>VLOOKUP('Основна информация'!#REF!,'група разход-код'!G:H,2,)</f>
        <v>#REF!</v>
      </c>
    </row>
    <row r="183" spans="1:8" x14ac:dyDescent="0.25">
      <c r="A183" s="41" t="s">
        <v>683</v>
      </c>
      <c r="B183" s="41" t="e">
        <f>IF('Основна информация'!#REF!="","",SUBSTITUTE('Основна информация'!#REF!,";",","))</f>
        <v>#REF!</v>
      </c>
      <c r="C183" s="41" t="e">
        <f>IF('Основна информация'!#REF!=0,"",SUBSTITUTE('Основна информация'!#REF!,",","."))</f>
        <v>#REF!</v>
      </c>
      <c r="D183" s="39" t="e">
        <f>VLOOKUP('Основна информация'!#REF!,'група разход-код'!B:C,2,)</f>
        <v>#REF!</v>
      </c>
      <c r="E183" s="39" t="e">
        <f>VLOOKUP('Основна информация'!#REF!,'група разход-код'!E:F,2,)</f>
        <v>#REF!</v>
      </c>
      <c r="F183" s="41"/>
      <c r="G183" s="39" t="e">
        <f>IF('Основна информация'!#REF!="","",SUBSTITUTE('Основна информация'!#REF!,";",","))</f>
        <v>#REF!</v>
      </c>
      <c r="H183" s="39" t="e">
        <f>VLOOKUP('Основна информация'!#REF!,'група разход-код'!G:H,2,)</f>
        <v>#REF!</v>
      </c>
    </row>
    <row r="184" spans="1:8" x14ac:dyDescent="0.25">
      <c r="A184" s="41" t="s">
        <v>684</v>
      </c>
      <c r="B184" s="41" t="e">
        <f>IF('Основна информация'!#REF!="","",SUBSTITUTE('Основна информация'!#REF!,";",","))</f>
        <v>#REF!</v>
      </c>
      <c r="C184" s="41" t="e">
        <f>IF('Основна информация'!#REF!=0,"",SUBSTITUTE('Основна информация'!#REF!,",","."))</f>
        <v>#REF!</v>
      </c>
      <c r="D184" s="39" t="e">
        <f>VLOOKUP('Основна информация'!#REF!,'група разход-код'!B:C,2,)</f>
        <v>#REF!</v>
      </c>
      <c r="E184" s="39" t="e">
        <f>VLOOKUP('Основна информация'!#REF!,'група разход-код'!E:F,2,)</f>
        <v>#REF!</v>
      </c>
      <c r="F184" s="41"/>
      <c r="G184" s="39" t="e">
        <f>IF('Основна информация'!#REF!="","",SUBSTITUTE('Основна информация'!#REF!,";",","))</f>
        <v>#REF!</v>
      </c>
      <c r="H184" s="39" t="e">
        <f>VLOOKUP('Основна информация'!#REF!,'група разход-код'!G:H,2,)</f>
        <v>#REF!</v>
      </c>
    </row>
    <row r="185" spans="1:8" x14ac:dyDescent="0.25">
      <c r="A185" s="41" t="s">
        <v>684</v>
      </c>
      <c r="B185" s="41" t="e">
        <f>IF('Основна информация'!#REF!="","",SUBSTITUTE('Основна информация'!#REF!,";",","))</f>
        <v>#REF!</v>
      </c>
      <c r="C185" s="41" t="e">
        <f>IF('Основна информация'!#REF!=0,"",SUBSTITUTE('Основна информация'!#REF!,",","."))</f>
        <v>#REF!</v>
      </c>
      <c r="D185" s="39" t="e">
        <f>VLOOKUP('Основна информация'!#REF!,'група разход-код'!B:C,2,)</f>
        <v>#REF!</v>
      </c>
      <c r="E185" s="39" t="e">
        <f>VLOOKUP('Основна информация'!#REF!,'група разход-код'!E:F,2,)</f>
        <v>#REF!</v>
      </c>
      <c r="F185" s="41"/>
      <c r="G185" s="39" t="e">
        <f>IF('Основна информация'!#REF!="","",SUBSTITUTE('Основна информация'!#REF!,";",","))</f>
        <v>#REF!</v>
      </c>
      <c r="H185" s="39" t="e">
        <f>VLOOKUP('Основна информация'!#REF!,'група разход-код'!G:H,2,)</f>
        <v>#REF!</v>
      </c>
    </row>
    <row r="186" spans="1:8" x14ac:dyDescent="0.25">
      <c r="A186" s="41" t="s">
        <v>684</v>
      </c>
      <c r="B186" s="41" t="e">
        <f>IF('Основна информация'!#REF!="","",SUBSTITUTE('Основна информация'!#REF!,";",","))</f>
        <v>#REF!</v>
      </c>
      <c r="C186" s="41" t="e">
        <f>IF('Основна информация'!#REF!=0,"",SUBSTITUTE('Основна информация'!#REF!,",","."))</f>
        <v>#REF!</v>
      </c>
      <c r="D186" s="39" t="e">
        <f>VLOOKUP('Основна информация'!#REF!,'група разход-код'!B:C,2,)</f>
        <v>#REF!</v>
      </c>
      <c r="E186" s="39" t="e">
        <f>VLOOKUP('Основна информация'!#REF!,'група разход-код'!E:F,2,)</f>
        <v>#REF!</v>
      </c>
      <c r="F186" s="41"/>
      <c r="G186" s="39" t="e">
        <f>IF('Основна информация'!#REF!="","",SUBSTITUTE('Основна информация'!#REF!,";",","))</f>
        <v>#REF!</v>
      </c>
      <c r="H186" s="39" t="e">
        <f>VLOOKUP('Основна информация'!#REF!,'група разход-код'!G:H,2,)</f>
        <v>#REF!</v>
      </c>
    </row>
    <row r="187" spans="1:8" x14ac:dyDescent="0.25">
      <c r="A187" s="41" t="s">
        <v>684</v>
      </c>
      <c r="B187" s="41" t="e">
        <f>IF('Основна информация'!#REF!="","",SUBSTITUTE('Основна информация'!#REF!,";",","))</f>
        <v>#REF!</v>
      </c>
      <c r="C187" s="41" t="e">
        <f>IF('Основна информация'!#REF!=0,"",SUBSTITUTE('Основна информация'!#REF!,",","."))</f>
        <v>#REF!</v>
      </c>
      <c r="D187" s="39" t="e">
        <f>VLOOKUP('Основна информация'!#REF!,'група разход-код'!B:C,2,)</f>
        <v>#REF!</v>
      </c>
      <c r="E187" s="39" t="e">
        <f>VLOOKUP('Основна информация'!#REF!,'група разход-код'!E:F,2,)</f>
        <v>#REF!</v>
      </c>
      <c r="F187" s="41"/>
      <c r="G187" s="39" t="e">
        <f>IF('Основна информация'!#REF!="","",SUBSTITUTE('Основна информация'!#REF!,";",","))</f>
        <v>#REF!</v>
      </c>
      <c r="H187" s="39" t="e">
        <f>VLOOKUP('Основна информация'!#REF!,'група разход-код'!G:H,2,)</f>
        <v>#REF!</v>
      </c>
    </row>
    <row r="188" spans="1:8" x14ac:dyDescent="0.25">
      <c r="A188" s="41" t="s">
        <v>684</v>
      </c>
      <c r="B188" s="41" t="e">
        <f>IF('Основна информация'!#REF!="","",SUBSTITUTE('Основна информация'!#REF!,";",","))</f>
        <v>#REF!</v>
      </c>
      <c r="C188" s="41" t="e">
        <f>IF('Основна информация'!#REF!=0,"",SUBSTITUTE('Основна информация'!#REF!,",","."))</f>
        <v>#REF!</v>
      </c>
      <c r="D188" s="39" t="e">
        <f>VLOOKUP('Основна информация'!#REF!,'група разход-код'!B:C,2,)</f>
        <v>#REF!</v>
      </c>
      <c r="E188" s="39" t="e">
        <f>VLOOKUP('Основна информация'!#REF!,'група разход-код'!E:F,2,)</f>
        <v>#REF!</v>
      </c>
      <c r="F188" s="41"/>
      <c r="G188" s="39" t="e">
        <f>IF('Основна информация'!#REF!="","",SUBSTITUTE('Основна информация'!#REF!,";",","))</f>
        <v>#REF!</v>
      </c>
      <c r="H188" s="39" t="e">
        <f>VLOOKUP('Основна информация'!#REF!,'група разход-код'!G:H,2,)</f>
        <v>#REF!</v>
      </c>
    </row>
    <row r="189" spans="1:8" x14ac:dyDescent="0.25">
      <c r="A189" s="41" t="s">
        <v>684</v>
      </c>
      <c r="B189" s="41" t="e">
        <f>IF('Основна информация'!#REF!="","",SUBSTITUTE('Основна информация'!#REF!,";",","))</f>
        <v>#REF!</v>
      </c>
      <c r="C189" s="41" t="e">
        <f>IF('Основна информация'!#REF!=0,"",SUBSTITUTE('Основна информация'!#REF!,",","."))</f>
        <v>#REF!</v>
      </c>
      <c r="D189" s="39" t="e">
        <f>VLOOKUP('Основна информация'!#REF!,'група разход-код'!B:C,2,)</f>
        <v>#REF!</v>
      </c>
      <c r="E189" s="39" t="e">
        <f>VLOOKUP('Основна информация'!#REF!,'група разход-код'!E:F,2,)</f>
        <v>#REF!</v>
      </c>
      <c r="F189" s="41"/>
      <c r="G189" s="39" t="e">
        <f>IF('Основна информация'!#REF!="","",SUBSTITUTE('Основна информация'!#REF!,";",","))</f>
        <v>#REF!</v>
      </c>
      <c r="H189" s="39" t="e">
        <f>VLOOKUP('Основна информация'!#REF!,'група разход-код'!G:H,2,)</f>
        <v>#REF!</v>
      </c>
    </row>
    <row r="190" spans="1:8" x14ac:dyDescent="0.25">
      <c r="A190" s="41" t="s">
        <v>684</v>
      </c>
      <c r="B190" s="41" t="e">
        <f>IF('Основна информация'!#REF!="","",SUBSTITUTE('Основна информация'!#REF!,";",","))</f>
        <v>#REF!</v>
      </c>
      <c r="C190" s="41" t="e">
        <f>IF('Основна информация'!#REF!=0,"",SUBSTITUTE('Основна информация'!#REF!,",","."))</f>
        <v>#REF!</v>
      </c>
      <c r="D190" s="39" t="e">
        <f>VLOOKUP('Основна информация'!#REF!,'група разход-код'!B:C,2,)</f>
        <v>#REF!</v>
      </c>
      <c r="E190" s="39" t="e">
        <f>VLOOKUP('Основна информация'!#REF!,'група разход-код'!E:F,2,)</f>
        <v>#REF!</v>
      </c>
      <c r="F190" s="41"/>
      <c r="G190" s="39" t="e">
        <f>IF('Основна информация'!#REF!="","",SUBSTITUTE('Основна информация'!#REF!,";",","))</f>
        <v>#REF!</v>
      </c>
      <c r="H190" s="39" t="e">
        <f>VLOOKUP('Основна информация'!#REF!,'група разход-код'!G:H,2,)</f>
        <v>#REF!</v>
      </c>
    </row>
    <row r="191" spans="1:8" x14ac:dyDescent="0.25">
      <c r="A191" s="41" t="s">
        <v>684</v>
      </c>
      <c r="B191" s="41" t="e">
        <f>IF('Основна информация'!#REF!="","",SUBSTITUTE('Основна информация'!#REF!,";",","))</f>
        <v>#REF!</v>
      </c>
      <c r="C191" s="41" t="e">
        <f>IF('Основна информация'!#REF!=0,"",SUBSTITUTE('Основна информация'!#REF!,",","."))</f>
        <v>#REF!</v>
      </c>
      <c r="D191" s="39" t="e">
        <f>VLOOKUP('Основна информация'!#REF!,'група разход-код'!B:C,2,)</f>
        <v>#REF!</v>
      </c>
      <c r="E191" s="39" t="e">
        <f>VLOOKUP('Основна информация'!#REF!,'група разход-код'!E:F,2,)</f>
        <v>#REF!</v>
      </c>
      <c r="F191" s="41"/>
      <c r="G191" s="39" t="e">
        <f>IF('Основна информация'!#REF!="","",SUBSTITUTE('Основна информация'!#REF!,";",","))</f>
        <v>#REF!</v>
      </c>
      <c r="H191" s="39" t="e">
        <f>VLOOKUP('Основна информация'!#REF!,'група разход-код'!G:H,2,)</f>
        <v>#REF!</v>
      </c>
    </row>
    <row r="192" spans="1:8" x14ac:dyDescent="0.25">
      <c r="A192" s="41" t="s">
        <v>684</v>
      </c>
      <c r="B192" s="41" t="e">
        <f>IF('Основна информация'!#REF!="","",SUBSTITUTE('Основна информация'!#REF!,";",","))</f>
        <v>#REF!</v>
      </c>
      <c r="C192" s="41" t="e">
        <f>IF('Основна информация'!#REF!=0,"",SUBSTITUTE('Основна информация'!#REF!,",","."))</f>
        <v>#REF!</v>
      </c>
      <c r="D192" s="39" t="e">
        <f>VLOOKUP('Основна информация'!#REF!,'група разход-код'!B:C,2,)</f>
        <v>#REF!</v>
      </c>
      <c r="E192" s="39" t="e">
        <f>VLOOKUP('Основна информация'!#REF!,'група разход-код'!E:F,2,)</f>
        <v>#REF!</v>
      </c>
      <c r="F192" s="41"/>
      <c r="G192" s="39" t="e">
        <f>IF('Основна информация'!#REF!="","",SUBSTITUTE('Основна информация'!#REF!,";",","))</f>
        <v>#REF!</v>
      </c>
      <c r="H192" s="39" t="e">
        <f>VLOOKUP('Основна информация'!#REF!,'група разход-код'!G:H,2,)</f>
        <v>#REF!</v>
      </c>
    </row>
    <row r="193" spans="1:8" x14ac:dyDescent="0.25">
      <c r="A193" s="41" t="s">
        <v>684</v>
      </c>
      <c r="B193" s="41" t="e">
        <f>IF('Основна информация'!#REF!="","",SUBSTITUTE('Основна информация'!#REF!,";",","))</f>
        <v>#REF!</v>
      </c>
      <c r="C193" s="41" t="e">
        <f>IF('Основна информация'!#REF!=0,"",SUBSTITUTE('Основна информация'!#REF!,",","."))</f>
        <v>#REF!</v>
      </c>
      <c r="D193" s="39" t="e">
        <f>VLOOKUP('Основна информация'!#REF!,'група разход-код'!B:C,2,)</f>
        <v>#REF!</v>
      </c>
      <c r="E193" s="39" t="e">
        <f>VLOOKUP('Основна информация'!#REF!,'група разход-код'!E:F,2,)</f>
        <v>#REF!</v>
      </c>
      <c r="F193" s="41"/>
      <c r="G193" s="39" t="e">
        <f>IF('Основна информация'!#REF!="","",SUBSTITUTE('Основна информация'!#REF!,";",","))</f>
        <v>#REF!</v>
      </c>
      <c r="H193" s="39" t="e">
        <f>VLOOKUP('Основна информация'!#REF!,'група разход-код'!G:H,2,)</f>
        <v>#REF!</v>
      </c>
    </row>
    <row r="194" spans="1:8" x14ac:dyDescent="0.25">
      <c r="A194" s="41" t="s">
        <v>684</v>
      </c>
      <c r="B194" s="41" t="e">
        <f>IF('Основна информация'!#REF!="","",SUBSTITUTE('Основна информация'!#REF!,";",","))</f>
        <v>#REF!</v>
      </c>
      <c r="C194" s="41" t="e">
        <f>IF('Основна информация'!#REF!=0,"",SUBSTITUTE('Основна информация'!#REF!,",","."))</f>
        <v>#REF!</v>
      </c>
      <c r="D194" s="39" t="e">
        <f>VLOOKUP('Основна информация'!#REF!,'група разход-код'!B:C,2,)</f>
        <v>#REF!</v>
      </c>
      <c r="E194" s="39" t="e">
        <f>VLOOKUP('Основна информация'!#REF!,'група разход-код'!E:F,2,)</f>
        <v>#REF!</v>
      </c>
      <c r="F194" s="41"/>
      <c r="G194" s="39" t="e">
        <f>IF('Основна информация'!#REF!="","",SUBSTITUTE('Основна информация'!#REF!,";",","))</f>
        <v>#REF!</v>
      </c>
      <c r="H194" s="39" t="e">
        <f>VLOOKUP('Основна информация'!#REF!,'група разход-код'!G:H,2,)</f>
        <v>#REF!</v>
      </c>
    </row>
    <row r="195" spans="1:8" x14ac:dyDescent="0.25">
      <c r="A195" s="41" t="s">
        <v>684</v>
      </c>
      <c r="B195" s="41" t="e">
        <f>IF('Основна информация'!#REF!="","",SUBSTITUTE('Основна информация'!#REF!,";",","))</f>
        <v>#REF!</v>
      </c>
      <c r="C195" s="41" t="e">
        <f>IF('Основна информация'!#REF!=0,"",SUBSTITUTE('Основна информация'!#REF!,",","."))</f>
        <v>#REF!</v>
      </c>
      <c r="D195" s="39" t="e">
        <f>VLOOKUP('Основна информация'!#REF!,'група разход-код'!B:C,2,)</f>
        <v>#REF!</v>
      </c>
      <c r="E195" s="39" t="e">
        <f>VLOOKUP('Основна информация'!#REF!,'група разход-код'!E:F,2,)</f>
        <v>#REF!</v>
      </c>
      <c r="F195" s="41"/>
      <c r="G195" s="39" t="e">
        <f>IF('Основна информация'!#REF!="","",SUBSTITUTE('Основна информация'!#REF!,";",","))</f>
        <v>#REF!</v>
      </c>
      <c r="H195" s="39" t="e">
        <f>VLOOKUP('Основна информация'!#REF!,'група разход-код'!G:H,2,)</f>
        <v>#REF!</v>
      </c>
    </row>
    <row r="196" spans="1:8" x14ac:dyDescent="0.25">
      <c r="A196" s="41" t="s">
        <v>684</v>
      </c>
      <c r="B196" s="41" t="e">
        <f>IF('Основна информация'!#REF!="","",SUBSTITUTE('Основна информация'!#REF!,";",","))</f>
        <v>#REF!</v>
      </c>
      <c r="C196" s="41" t="e">
        <f>IF('Основна информация'!#REF!=0,"",SUBSTITUTE('Основна информация'!#REF!,",","."))</f>
        <v>#REF!</v>
      </c>
      <c r="D196" s="39" t="e">
        <f>VLOOKUP('Основна информация'!#REF!,'група разход-код'!B:C,2,)</f>
        <v>#REF!</v>
      </c>
      <c r="E196" s="39" t="e">
        <f>VLOOKUP('Основна информация'!#REF!,'група разход-код'!E:F,2,)</f>
        <v>#REF!</v>
      </c>
      <c r="F196" s="41"/>
      <c r="G196" s="39" t="e">
        <f>IF('Основна информация'!#REF!="","",SUBSTITUTE('Основна информация'!#REF!,";",","))</f>
        <v>#REF!</v>
      </c>
      <c r="H196" s="39" t="e">
        <f>VLOOKUP('Основна информация'!#REF!,'група разход-код'!G:H,2,)</f>
        <v>#REF!</v>
      </c>
    </row>
    <row r="197" spans="1:8" x14ac:dyDescent="0.25">
      <c r="A197" s="41" t="s">
        <v>684</v>
      </c>
      <c r="B197" s="41" t="e">
        <f>IF('Основна информация'!#REF!="","",SUBSTITUTE('Основна информация'!#REF!,";",","))</f>
        <v>#REF!</v>
      </c>
      <c r="C197" s="41" t="e">
        <f>IF('Основна информация'!#REF!=0,"",SUBSTITUTE('Основна информация'!#REF!,",","."))</f>
        <v>#REF!</v>
      </c>
      <c r="D197" s="39" t="e">
        <f>VLOOKUP('Основна информация'!#REF!,'група разход-код'!B:C,2,)</f>
        <v>#REF!</v>
      </c>
      <c r="E197" s="39" t="e">
        <f>VLOOKUP('Основна информация'!#REF!,'група разход-код'!E:F,2,)</f>
        <v>#REF!</v>
      </c>
      <c r="F197" s="41"/>
      <c r="G197" s="39" t="e">
        <f>IF('Основна информация'!#REF!="","",SUBSTITUTE('Основна информация'!#REF!,";",","))</f>
        <v>#REF!</v>
      </c>
      <c r="H197" s="39" t="e">
        <f>VLOOKUP('Основна информация'!#REF!,'група разход-код'!G:H,2,)</f>
        <v>#REF!</v>
      </c>
    </row>
    <row r="198" spans="1:8" x14ac:dyDescent="0.25">
      <c r="A198" s="41" t="s">
        <v>684</v>
      </c>
      <c r="B198" s="41" t="e">
        <f>IF('Основна информация'!#REF!="","",SUBSTITUTE('Основна информация'!#REF!,";",","))</f>
        <v>#REF!</v>
      </c>
      <c r="C198" s="41" t="e">
        <f>IF('Основна информация'!#REF!=0,"",SUBSTITUTE('Основна информация'!#REF!,",","."))</f>
        <v>#REF!</v>
      </c>
      <c r="D198" s="39" t="e">
        <f>VLOOKUP('Основна информация'!#REF!,'група разход-код'!B:C,2,)</f>
        <v>#REF!</v>
      </c>
      <c r="E198" s="39" t="e">
        <f>VLOOKUP('Основна информация'!#REF!,'група разход-код'!E:F,2,)</f>
        <v>#REF!</v>
      </c>
      <c r="F198" s="41"/>
      <c r="G198" s="39" t="e">
        <f>IF('Основна информация'!#REF!="","",SUBSTITUTE('Основна информация'!#REF!,";",","))</f>
        <v>#REF!</v>
      </c>
      <c r="H198" s="39" t="e">
        <f>VLOOKUP('Основна информация'!#REF!,'група разход-код'!G:H,2,)</f>
        <v>#REF!</v>
      </c>
    </row>
    <row r="199" spans="1:8" x14ac:dyDescent="0.25">
      <c r="A199" s="41" t="s">
        <v>685</v>
      </c>
      <c r="B199" s="41" t="e">
        <f>IF('Основна информация'!#REF!="","",SUBSTITUTE('Основна информация'!#REF!,";",","))</f>
        <v>#REF!</v>
      </c>
      <c r="C199" s="41" t="e">
        <f>IF('Основна информация'!#REF!=0,"",SUBSTITUTE('Основна информация'!#REF!,",","."))</f>
        <v>#REF!</v>
      </c>
      <c r="D199" s="39" t="e">
        <f>VLOOKUP('Основна информация'!#REF!,'група разход-код'!B:C,2,)</f>
        <v>#REF!</v>
      </c>
      <c r="E199" s="39" t="e">
        <f>VLOOKUP('Основна информация'!#REF!,'група разход-код'!E:F,2,)</f>
        <v>#REF!</v>
      </c>
      <c r="F199" s="41"/>
      <c r="G199" s="39" t="e">
        <f>IF('Основна информация'!#REF!="","",SUBSTITUTE('Основна информация'!#REF!,";",","))</f>
        <v>#REF!</v>
      </c>
      <c r="H199" s="39" t="e">
        <f>VLOOKUP('Основна информация'!#REF!,'група разход-код'!G:H,2,)</f>
        <v>#REF!</v>
      </c>
    </row>
    <row r="200" spans="1:8" x14ac:dyDescent="0.25">
      <c r="A200" s="41" t="s">
        <v>685</v>
      </c>
      <c r="B200" s="41" t="e">
        <f>IF('Основна информация'!#REF!="","",SUBSTITUTE('Основна информация'!#REF!,";",","))</f>
        <v>#REF!</v>
      </c>
      <c r="C200" s="41" t="e">
        <f>IF('Основна информация'!#REF!=0,"",SUBSTITUTE('Основна информация'!#REF!,",","."))</f>
        <v>#REF!</v>
      </c>
      <c r="D200" s="39" t="e">
        <f>VLOOKUP('Основна информация'!#REF!,'група разход-код'!B:C,2,)</f>
        <v>#REF!</v>
      </c>
      <c r="E200" s="39" t="e">
        <f>VLOOKUP('Основна информация'!#REF!,'група разход-код'!E:F,2,)</f>
        <v>#REF!</v>
      </c>
      <c r="F200" s="41"/>
      <c r="G200" s="39" t="e">
        <f>IF('Основна информация'!#REF!="","",SUBSTITUTE('Основна информация'!#REF!,";",","))</f>
        <v>#REF!</v>
      </c>
      <c r="H200" s="39" t="e">
        <f>VLOOKUP('Основна информация'!#REF!,'група разход-код'!G:H,2,)</f>
        <v>#REF!</v>
      </c>
    </row>
    <row r="201" spans="1:8" x14ac:dyDescent="0.25">
      <c r="A201" s="41" t="s">
        <v>685</v>
      </c>
      <c r="B201" s="41" t="e">
        <f>IF('Основна информация'!#REF!="","",SUBSTITUTE('Основна информация'!#REF!,";",","))</f>
        <v>#REF!</v>
      </c>
      <c r="C201" s="41" t="e">
        <f>IF('Основна информация'!#REF!=0,"",SUBSTITUTE('Основна информация'!#REF!,",","."))</f>
        <v>#REF!</v>
      </c>
      <c r="D201" s="39" t="e">
        <f>VLOOKUP('Основна информация'!#REF!,'група разход-код'!B:C,2,)</f>
        <v>#REF!</v>
      </c>
      <c r="E201" s="39" t="e">
        <f>VLOOKUP('Основна информация'!#REF!,'група разход-код'!E:F,2,)</f>
        <v>#REF!</v>
      </c>
      <c r="F201" s="41"/>
      <c r="G201" s="39" t="e">
        <f>IF('Основна информация'!#REF!="","",SUBSTITUTE('Основна информация'!#REF!,";",","))</f>
        <v>#REF!</v>
      </c>
      <c r="H201" s="39" t="e">
        <f>VLOOKUP('Основна информация'!#REF!,'група разход-код'!G:H,2,)</f>
        <v>#REF!</v>
      </c>
    </row>
    <row r="202" spans="1:8" x14ac:dyDescent="0.25">
      <c r="A202" s="41" t="s">
        <v>685</v>
      </c>
      <c r="B202" s="41" t="e">
        <f>IF('Основна информация'!#REF!="","",SUBSTITUTE('Основна информация'!#REF!,";",","))</f>
        <v>#REF!</v>
      </c>
      <c r="C202" s="41" t="e">
        <f>IF('Основна информация'!#REF!=0,"",SUBSTITUTE('Основна информация'!#REF!,",","."))</f>
        <v>#REF!</v>
      </c>
      <c r="D202" s="39" t="e">
        <f>VLOOKUP('Основна информация'!#REF!,'група разход-код'!B:C,2,)</f>
        <v>#REF!</v>
      </c>
      <c r="E202" s="39" t="e">
        <f>VLOOKUP('Основна информация'!#REF!,'група разход-код'!E:F,2,)</f>
        <v>#REF!</v>
      </c>
      <c r="F202" s="41"/>
      <c r="G202" s="39" t="e">
        <f>IF('Основна информация'!#REF!="","",SUBSTITUTE('Основна информация'!#REF!,";",","))</f>
        <v>#REF!</v>
      </c>
      <c r="H202" s="39" t="e">
        <f>VLOOKUP('Основна информация'!#REF!,'група разход-код'!G:H,2,)</f>
        <v>#REF!</v>
      </c>
    </row>
    <row r="203" spans="1:8" x14ac:dyDescent="0.25">
      <c r="A203" s="41" t="s">
        <v>685</v>
      </c>
      <c r="B203" s="41" t="e">
        <f>IF('Основна информация'!#REF!="","",SUBSTITUTE('Основна информация'!#REF!,";",","))</f>
        <v>#REF!</v>
      </c>
      <c r="C203" s="41" t="e">
        <f>IF('Основна информация'!#REF!=0,"",SUBSTITUTE('Основна информация'!#REF!,",","."))</f>
        <v>#REF!</v>
      </c>
      <c r="D203" s="39" t="e">
        <f>VLOOKUP('Основна информация'!#REF!,'група разход-код'!B:C,2,)</f>
        <v>#REF!</v>
      </c>
      <c r="E203" s="39" t="e">
        <f>VLOOKUP('Основна информация'!#REF!,'група разход-код'!E:F,2,)</f>
        <v>#REF!</v>
      </c>
      <c r="F203" s="41"/>
      <c r="G203" s="39" t="e">
        <f>IF('Основна информация'!#REF!="","",SUBSTITUTE('Основна информация'!#REF!,";",","))</f>
        <v>#REF!</v>
      </c>
      <c r="H203" s="39" t="e">
        <f>VLOOKUP('Основна информация'!#REF!,'група разход-код'!G:H,2,)</f>
        <v>#REF!</v>
      </c>
    </row>
    <row r="204" spans="1:8" x14ac:dyDescent="0.25">
      <c r="A204" s="41" t="s">
        <v>685</v>
      </c>
      <c r="B204" s="41" t="e">
        <f>IF('Основна информация'!#REF!="","",SUBSTITUTE('Основна информация'!#REF!,";",","))</f>
        <v>#REF!</v>
      </c>
      <c r="C204" s="41" t="e">
        <f>IF('Основна информация'!#REF!=0,"",SUBSTITUTE('Основна информация'!#REF!,",","."))</f>
        <v>#REF!</v>
      </c>
      <c r="D204" s="39" t="e">
        <f>VLOOKUP('Основна информация'!#REF!,'група разход-код'!B:C,2,)</f>
        <v>#REF!</v>
      </c>
      <c r="E204" s="39" t="e">
        <f>VLOOKUP('Основна информация'!#REF!,'група разход-код'!E:F,2,)</f>
        <v>#REF!</v>
      </c>
      <c r="F204" s="41"/>
      <c r="G204" s="39" t="e">
        <f>IF('Основна информация'!#REF!="","",SUBSTITUTE('Основна информация'!#REF!,";",","))</f>
        <v>#REF!</v>
      </c>
      <c r="H204" s="39" t="e">
        <f>VLOOKUP('Основна информация'!#REF!,'група разход-код'!G:H,2,)</f>
        <v>#REF!</v>
      </c>
    </row>
    <row r="205" spans="1:8" x14ac:dyDescent="0.25">
      <c r="A205" s="41" t="s">
        <v>685</v>
      </c>
      <c r="B205" s="41" t="e">
        <f>IF('Основна информация'!#REF!="","",SUBSTITUTE('Основна информация'!#REF!,";",","))</f>
        <v>#REF!</v>
      </c>
      <c r="C205" s="41" t="e">
        <f>IF('Основна информация'!#REF!=0,"",SUBSTITUTE('Основна информация'!#REF!,",","."))</f>
        <v>#REF!</v>
      </c>
      <c r="D205" s="39" t="e">
        <f>VLOOKUP('Основна информация'!#REF!,'група разход-код'!B:C,2,)</f>
        <v>#REF!</v>
      </c>
      <c r="E205" s="39" t="e">
        <f>VLOOKUP('Основна информация'!#REF!,'група разход-код'!E:F,2,)</f>
        <v>#REF!</v>
      </c>
      <c r="F205" s="41"/>
      <c r="G205" s="39" t="e">
        <f>IF('Основна информация'!#REF!="","",SUBSTITUTE('Основна информация'!#REF!,";",","))</f>
        <v>#REF!</v>
      </c>
      <c r="H205" s="39" t="e">
        <f>VLOOKUP('Основна информация'!#REF!,'група разход-код'!G:H,2,)</f>
        <v>#REF!</v>
      </c>
    </row>
    <row r="206" spans="1:8" x14ac:dyDescent="0.25">
      <c r="A206" s="41" t="s">
        <v>685</v>
      </c>
      <c r="B206" s="41" t="e">
        <f>IF('Основна информация'!#REF!="","",SUBSTITUTE('Основна информация'!#REF!,";",","))</f>
        <v>#REF!</v>
      </c>
      <c r="C206" s="41" t="e">
        <f>IF('Основна информация'!#REF!=0,"",SUBSTITUTE('Основна информация'!#REF!,",","."))</f>
        <v>#REF!</v>
      </c>
      <c r="D206" s="39" t="e">
        <f>VLOOKUP('Основна информация'!#REF!,'група разход-код'!B:C,2,)</f>
        <v>#REF!</v>
      </c>
      <c r="E206" s="39" t="e">
        <f>VLOOKUP('Основна информация'!#REF!,'група разход-код'!E:F,2,)</f>
        <v>#REF!</v>
      </c>
      <c r="F206" s="41"/>
      <c r="G206" s="39" t="e">
        <f>IF('Основна информация'!#REF!="","",SUBSTITUTE('Основна информация'!#REF!,";",","))</f>
        <v>#REF!</v>
      </c>
      <c r="H206" s="39" t="e">
        <f>VLOOKUP('Основна информация'!#REF!,'група разход-код'!G:H,2,)</f>
        <v>#REF!</v>
      </c>
    </row>
    <row r="207" spans="1:8" x14ac:dyDescent="0.25">
      <c r="A207" s="41" t="s">
        <v>685</v>
      </c>
      <c r="B207" s="41" t="e">
        <f>IF('Основна информация'!#REF!="","",SUBSTITUTE('Основна информация'!#REF!,";",","))</f>
        <v>#REF!</v>
      </c>
      <c r="C207" s="41" t="e">
        <f>IF('Основна информация'!#REF!=0,"",SUBSTITUTE('Основна информация'!#REF!,",","."))</f>
        <v>#REF!</v>
      </c>
      <c r="D207" s="39" t="e">
        <f>VLOOKUP('Основна информация'!#REF!,'група разход-код'!B:C,2,)</f>
        <v>#REF!</v>
      </c>
      <c r="E207" s="39" t="e">
        <f>VLOOKUP('Основна информация'!#REF!,'група разход-код'!E:F,2,)</f>
        <v>#REF!</v>
      </c>
      <c r="F207" s="41"/>
      <c r="G207" s="39" t="e">
        <f>IF('Основна информация'!#REF!="","",SUBSTITUTE('Основна информация'!#REF!,";",","))</f>
        <v>#REF!</v>
      </c>
      <c r="H207" s="39" t="e">
        <f>VLOOKUP('Основна информация'!#REF!,'група разход-код'!G:H,2,)</f>
        <v>#REF!</v>
      </c>
    </row>
    <row r="208" spans="1:8" x14ac:dyDescent="0.25">
      <c r="A208" s="41" t="s">
        <v>685</v>
      </c>
      <c r="B208" s="41" t="e">
        <f>IF('Основна информация'!#REF!="","",SUBSTITUTE('Основна информация'!#REF!,";",","))</f>
        <v>#REF!</v>
      </c>
      <c r="C208" s="41" t="e">
        <f>IF('Основна информация'!#REF!=0,"",SUBSTITUTE('Основна информация'!#REF!,",","."))</f>
        <v>#REF!</v>
      </c>
      <c r="D208" s="39" t="e">
        <f>VLOOKUP('Основна информация'!#REF!,'група разход-код'!B:C,2,)</f>
        <v>#REF!</v>
      </c>
      <c r="E208" s="39" t="e">
        <f>VLOOKUP('Основна информация'!#REF!,'група разход-код'!E:F,2,)</f>
        <v>#REF!</v>
      </c>
      <c r="F208" s="41"/>
      <c r="G208" s="39" t="e">
        <f>IF('Основна информация'!#REF!="","",SUBSTITUTE('Основна информация'!#REF!,";",","))</f>
        <v>#REF!</v>
      </c>
      <c r="H208" s="39" t="e">
        <f>VLOOKUP('Основна информация'!#REF!,'група разход-код'!G:H,2,)</f>
        <v>#REF!</v>
      </c>
    </row>
    <row r="209" spans="1:8" x14ac:dyDescent="0.25">
      <c r="A209" s="41" t="s">
        <v>685</v>
      </c>
      <c r="B209" s="41" t="e">
        <f>IF('Основна информация'!#REF!="","",SUBSTITUTE('Основна информация'!#REF!,";",","))</f>
        <v>#REF!</v>
      </c>
      <c r="C209" s="41" t="e">
        <f>IF('Основна информация'!#REF!=0,"",SUBSTITUTE('Основна информация'!#REF!,",","."))</f>
        <v>#REF!</v>
      </c>
      <c r="D209" s="39" t="e">
        <f>VLOOKUP('Основна информация'!#REF!,'група разход-код'!B:C,2,)</f>
        <v>#REF!</v>
      </c>
      <c r="E209" s="39" t="e">
        <f>VLOOKUP('Основна информация'!#REF!,'група разход-код'!E:F,2,)</f>
        <v>#REF!</v>
      </c>
      <c r="F209" s="41"/>
      <c r="G209" s="39" t="e">
        <f>IF('Основна информация'!#REF!="","",SUBSTITUTE('Основна информация'!#REF!,";",","))</f>
        <v>#REF!</v>
      </c>
      <c r="H209" s="39" t="e">
        <f>VLOOKUP('Основна информация'!#REF!,'група разход-код'!G:H,2,)</f>
        <v>#REF!</v>
      </c>
    </row>
    <row r="210" spans="1:8" x14ac:dyDescent="0.25">
      <c r="A210" s="41" t="s">
        <v>685</v>
      </c>
      <c r="B210" s="41" t="e">
        <f>IF('Основна информация'!#REF!="","",SUBSTITUTE('Основна информация'!#REF!,";",","))</f>
        <v>#REF!</v>
      </c>
      <c r="C210" s="41" t="e">
        <f>IF('Основна информация'!#REF!=0,"",SUBSTITUTE('Основна информация'!#REF!,",","."))</f>
        <v>#REF!</v>
      </c>
      <c r="D210" s="39" t="e">
        <f>VLOOKUP('Основна информация'!#REF!,'група разход-код'!B:C,2,)</f>
        <v>#REF!</v>
      </c>
      <c r="E210" s="39" t="e">
        <f>VLOOKUP('Основна информация'!#REF!,'група разход-код'!E:F,2,)</f>
        <v>#REF!</v>
      </c>
      <c r="F210" s="41"/>
      <c r="G210" s="39" t="e">
        <f>IF('Основна информация'!#REF!="","",SUBSTITUTE('Основна информация'!#REF!,";",","))</f>
        <v>#REF!</v>
      </c>
      <c r="H210" s="39" t="e">
        <f>VLOOKUP('Основна информация'!#REF!,'група разход-код'!G:H,2,)</f>
        <v>#REF!</v>
      </c>
    </row>
    <row r="211" spans="1:8" x14ac:dyDescent="0.25">
      <c r="A211" s="41" t="s">
        <v>686</v>
      </c>
      <c r="B211" s="41" t="e">
        <f>IF('Основна информация'!#REF!="","",SUBSTITUTE('Основна информация'!#REF!,";",","))</f>
        <v>#REF!</v>
      </c>
      <c r="C211" s="41" t="e">
        <f>IF('Основна информация'!#REF!=0,"",SUBSTITUTE('Основна информация'!#REF!,",","."))</f>
        <v>#REF!</v>
      </c>
      <c r="D211" s="39" t="e">
        <f>VLOOKUP('Основна информация'!#REF!,'група разход-код'!B:C,2,)</f>
        <v>#REF!</v>
      </c>
      <c r="E211" s="39" t="e">
        <f>VLOOKUP('Основна информация'!#REF!,'група разход-код'!E:F,2,)</f>
        <v>#REF!</v>
      </c>
      <c r="F211" s="41"/>
      <c r="G211" s="39" t="e">
        <f>IF('Основна информация'!#REF!="","",SUBSTITUTE('Основна информация'!#REF!,";",","))</f>
        <v>#REF!</v>
      </c>
      <c r="H211" s="39" t="e">
        <f>VLOOKUP('Основна информация'!#REF!,'група разход-код'!G:H,2,)</f>
        <v>#REF!</v>
      </c>
    </row>
    <row r="212" spans="1:8" x14ac:dyDescent="0.25">
      <c r="A212" s="41" t="s">
        <v>686</v>
      </c>
      <c r="B212" s="41" t="e">
        <f>IF('Основна информация'!#REF!="","",SUBSTITUTE('Основна информация'!#REF!,";",","))</f>
        <v>#REF!</v>
      </c>
      <c r="C212" s="41" t="e">
        <f>IF('Основна информация'!#REF!=0,"",SUBSTITUTE('Основна информация'!#REF!,",","."))</f>
        <v>#REF!</v>
      </c>
      <c r="D212" s="39" t="e">
        <f>VLOOKUP('Основна информация'!#REF!,'група разход-код'!B:C,2,)</f>
        <v>#REF!</v>
      </c>
      <c r="E212" s="39" t="e">
        <f>VLOOKUP('Основна информация'!#REF!,'група разход-код'!E:F,2,)</f>
        <v>#REF!</v>
      </c>
      <c r="F212" s="41"/>
      <c r="G212" s="39" t="e">
        <f>IF('Основна информация'!#REF!="","",SUBSTITUTE('Основна информация'!#REF!,";",","))</f>
        <v>#REF!</v>
      </c>
      <c r="H212" s="39" t="e">
        <f>VLOOKUP('Основна информация'!#REF!,'група разход-код'!G:H,2,)</f>
        <v>#REF!</v>
      </c>
    </row>
    <row r="213" spans="1:8" x14ac:dyDescent="0.25">
      <c r="A213" s="41" t="s">
        <v>686</v>
      </c>
      <c r="B213" s="41" t="e">
        <f>IF('Основна информация'!#REF!="","",SUBSTITUTE('Основна информация'!#REF!,";",","))</f>
        <v>#REF!</v>
      </c>
      <c r="C213" s="41" t="e">
        <f>IF('Основна информация'!#REF!=0,"",SUBSTITUTE('Основна информация'!#REF!,",","."))</f>
        <v>#REF!</v>
      </c>
      <c r="D213" s="39" t="e">
        <f>VLOOKUP('Основна информация'!#REF!,'група разход-код'!B:C,2,)</f>
        <v>#REF!</v>
      </c>
      <c r="E213" s="39" t="e">
        <f>VLOOKUP('Основна информация'!#REF!,'група разход-код'!E:F,2,)</f>
        <v>#REF!</v>
      </c>
      <c r="F213" s="41"/>
      <c r="G213" s="39" t="e">
        <f>IF('Основна информация'!#REF!="","",SUBSTITUTE('Основна информация'!#REF!,";",","))</f>
        <v>#REF!</v>
      </c>
      <c r="H213" s="39" t="e">
        <f>VLOOKUP('Основна информация'!#REF!,'група разход-код'!G:H,2,)</f>
        <v>#REF!</v>
      </c>
    </row>
    <row r="214" spans="1:8" x14ac:dyDescent="0.25">
      <c r="A214" s="41" t="s">
        <v>686</v>
      </c>
      <c r="B214" s="41" t="e">
        <f>IF('Основна информация'!#REF!="","",SUBSTITUTE('Основна информация'!#REF!,";",","))</f>
        <v>#REF!</v>
      </c>
      <c r="C214" s="41" t="e">
        <f>IF('Основна информация'!#REF!=0,"",SUBSTITUTE('Основна информация'!#REF!,",","."))</f>
        <v>#REF!</v>
      </c>
      <c r="D214" s="39" t="e">
        <f>VLOOKUP('Основна информация'!#REF!,'група разход-код'!B:C,2,)</f>
        <v>#REF!</v>
      </c>
      <c r="E214" s="39" t="e">
        <f>VLOOKUP('Основна информация'!#REF!,'група разход-код'!E:F,2,)</f>
        <v>#REF!</v>
      </c>
      <c r="F214" s="41"/>
      <c r="G214" s="39" t="e">
        <f>IF('Основна информация'!#REF!="","",SUBSTITUTE('Основна информация'!#REF!,";",","))</f>
        <v>#REF!</v>
      </c>
      <c r="H214" s="39" t="e">
        <f>VLOOKUP('Основна информация'!#REF!,'група разход-код'!G:H,2,)</f>
        <v>#REF!</v>
      </c>
    </row>
    <row r="215" spans="1:8" x14ac:dyDescent="0.25">
      <c r="A215" s="41" t="s">
        <v>686</v>
      </c>
      <c r="B215" s="41" t="e">
        <f>IF('Основна информация'!#REF!="","",SUBSTITUTE('Основна информация'!#REF!,";",","))</f>
        <v>#REF!</v>
      </c>
      <c r="C215" s="41" t="e">
        <f>IF('Основна информация'!#REF!=0,"",SUBSTITUTE('Основна информация'!#REF!,",","."))</f>
        <v>#REF!</v>
      </c>
      <c r="D215" s="39" t="e">
        <f>VLOOKUP('Основна информация'!#REF!,'група разход-код'!B:C,2,)</f>
        <v>#REF!</v>
      </c>
      <c r="E215" s="39" t="e">
        <f>VLOOKUP('Основна информация'!#REF!,'група разход-код'!E:F,2,)</f>
        <v>#REF!</v>
      </c>
      <c r="F215" s="41"/>
      <c r="G215" s="39" t="e">
        <f>IF('Основна информация'!#REF!="","",SUBSTITUTE('Основна информация'!#REF!,";",","))</f>
        <v>#REF!</v>
      </c>
      <c r="H215" s="39" t="e">
        <f>VLOOKUP('Основна информация'!#REF!,'група разход-код'!G:H,2,)</f>
        <v>#REF!</v>
      </c>
    </row>
    <row r="216" spans="1:8" x14ac:dyDescent="0.25">
      <c r="A216" s="41" t="s">
        <v>687</v>
      </c>
      <c r="B216" s="41" t="e">
        <f>IF('Основна информация'!#REF!="","",SUBSTITUTE('Основна информация'!#REF!,";",","))</f>
        <v>#REF!</v>
      </c>
      <c r="C216" s="41" t="e">
        <f>IF('Основна информация'!#REF!=0,"",SUBSTITUTE('Основна информация'!#REF!,",","."))</f>
        <v>#REF!</v>
      </c>
      <c r="D216" s="39" t="e">
        <f>VLOOKUP('Основна информация'!#REF!,'група разход-код'!B:C,2,)</f>
        <v>#REF!</v>
      </c>
      <c r="E216" s="39" t="e">
        <f>VLOOKUP('Основна информация'!#REF!,'група разход-код'!E:F,2,)</f>
        <v>#REF!</v>
      </c>
      <c r="F216" s="45" t="e">
        <f>IF('Основна информация'!#REF!=0,"-",SUBSTITUTE('Основна информация'!#REF!,",","."))</f>
        <v>#REF!</v>
      </c>
      <c r="G216" s="39" t="e">
        <f>IF('Основна информация'!#REF!="","",SUBSTITUTE('Основна информация'!#REF!,";",","))</f>
        <v>#REF!</v>
      </c>
      <c r="H216" s="39" t="e">
        <f>VLOOKUP('Основна информация'!#REF!,'група разход-код'!G:H,2,)</f>
        <v>#REF!</v>
      </c>
    </row>
    <row r="217" spans="1:8" x14ac:dyDescent="0.25">
      <c r="A217" s="41" t="s">
        <v>687</v>
      </c>
      <c r="B217" s="41" t="e">
        <f>IF('Основна информация'!#REF!="","",SUBSTITUTE('Основна информация'!#REF!,";",","))</f>
        <v>#REF!</v>
      </c>
      <c r="C217" s="41" t="e">
        <f>IF('Основна информация'!#REF!=0,"",SUBSTITUTE('Основна информация'!#REF!,",","."))</f>
        <v>#REF!</v>
      </c>
      <c r="D217" s="39" t="e">
        <f>VLOOKUP('Основна информация'!#REF!,'група разход-код'!B:C,2,)</f>
        <v>#REF!</v>
      </c>
      <c r="E217" s="39" t="e">
        <f>VLOOKUP('Основна информация'!#REF!,'група разход-код'!E:F,2,)</f>
        <v>#REF!</v>
      </c>
      <c r="F217" s="45" t="e">
        <f>IF('Основна информация'!#REF!=0,"-",SUBSTITUTE('Основна информация'!#REF!,",","."))</f>
        <v>#REF!</v>
      </c>
      <c r="G217" s="39" t="e">
        <f>IF('Основна информация'!#REF!="","",SUBSTITUTE('Основна информация'!#REF!,";",","))</f>
        <v>#REF!</v>
      </c>
      <c r="H217" s="39" t="e">
        <f>VLOOKUP('Основна информация'!#REF!,'група разход-код'!G:H,2,)</f>
        <v>#REF!</v>
      </c>
    </row>
    <row r="218" spans="1:8" x14ac:dyDescent="0.25">
      <c r="A218" s="41" t="s">
        <v>687</v>
      </c>
      <c r="B218" s="41" t="e">
        <f>IF('Основна информация'!#REF!="","",SUBSTITUTE('Основна информация'!#REF!,";",","))</f>
        <v>#REF!</v>
      </c>
      <c r="C218" s="41" t="e">
        <f>IF('Основна информация'!#REF!=0,"",SUBSTITUTE('Основна информация'!#REF!,",","."))</f>
        <v>#REF!</v>
      </c>
      <c r="D218" s="39" t="e">
        <f>VLOOKUP('Основна информация'!#REF!,'група разход-код'!B:C,2,)</f>
        <v>#REF!</v>
      </c>
      <c r="E218" s="39" t="e">
        <f>VLOOKUP('Основна информация'!#REF!,'група разход-код'!E:F,2,)</f>
        <v>#REF!</v>
      </c>
      <c r="F218" s="45" t="e">
        <f>IF('Основна информация'!#REF!=0,"-",SUBSTITUTE('Основна информация'!#REF!,",","."))</f>
        <v>#REF!</v>
      </c>
      <c r="G218" s="39" t="e">
        <f>IF('Основна информация'!#REF!="","",SUBSTITUTE('Основна информация'!#REF!,";",","))</f>
        <v>#REF!</v>
      </c>
      <c r="H218" s="39" t="e">
        <f>VLOOKUP('Основна информация'!#REF!,'група разход-код'!G:H,2,)</f>
        <v>#REF!</v>
      </c>
    </row>
    <row r="219" spans="1:8" x14ac:dyDescent="0.25">
      <c r="A219" s="41" t="s">
        <v>687</v>
      </c>
      <c r="B219" s="41" t="e">
        <f>IF('Основна информация'!#REF!="","",SUBSTITUTE('Основна информация'!#REF!,";",","))</f>
        <v>#REF!</v>
      </c>
      <c r="C219" s="41" t="e">
        <f>IF('Основна информация'!#REF!=0,"",SUBSTITUTE('Основна информация'!#REF!,",","."))</f>
        <v>#REF!</v>
      </c>
      <c r="D219" s="39" t="e">
        <f>VLOOKUP('Основна информация'!#REF!,'група разход-код'!B:C,2,)</f>
        <v>#REF!</v>
      </c>
      <c r="E219" s="39" t="e">
        <f>VLOOKUP('Основна информация'!#REF!,'група разход-код'!E:F,2,)</f>
        <v>#REF!</v>
      </c>
      <c r="F219" s="45" t="e">
        <f>IF('Основна информация'!#REF!=0,"-",SUBSTITUTE('Основна информация'!#REF!,",","."))</f>
        <v>#REF!</v>
      </c>
      <c r="G219" s="39" t="e">
        <f>IF('Основна информация'!#REF!="","",SUBSTITUTE('Основна информация'!#REF!,";",","))</f>
        <v>#REF!</v>
      </c>
      <c r="H219" s="39" t="e">
        <f>VLOOKUP('Основна информация'!#REF!,'група разход-код'!G:H,2,)</f>
        <v>#REF!</v>
      </c>
    </row>
    <row r="220" spans="1:8" x14ac:dyDescent="0.25">
      <c r="A220" s="41" t="s">
        <v>687</v>
      </c>
      <c r="B220" s="41" t="e">
        <f>IF('Основна информация'!#REF!="","",SUBSTITUTE('Основна информация'!#REF!,";",","))</f>
        <v>#REF!</v>
      </c>
      <c r="C220" s="41" t="e">
        <f>IF('Основна информация'!#REF!=0,"",SUBSTITUTE('Основна информация'!#REF!,",","."))</f>
        <v>#REF!</v>
      </c>
      <c r="D220" s="39" t="e">
        <f>VLOOKUP('Основна информация'!#REF!,'група разход-код'!B:C,2,)</f>
        <v>#REF!</v>
      </c>
      <c r="E220" s="39" t="e">
        <f>VLOOKUP('Основна информация'!#REF!,'група разход-код'!E:F,2,)</f>
        <v>#REF!</v>
      </c>
      <c r="F220" s="45" t="e">
        <f>IF('Основна информация'!#REF!=0,"-",SUBSTITUTE('Основна информация'!#REF!,",","."))</f>
        <v>#REF!</v>
      </c>
      <c r="G220" s="39" t="e">
        <f>IF('Основна информация'!#REF!="","",SUBSTITUTE('Основна информация'!#REF!,";",","))</f>
        <v>#REF!</v>
      </c>
      <c r="H220" s="39" t="e">
        <f>VLOOKUP('Основна информация'!#REF!,'група разход-код'!G:H,2,)</f>
        <v>#REF!</v>
      </c>
    </row>
    <row r="221" spans="1:8" x14ac:dyDescent="0.25">
      <c r="A221" s="41" t="s">
        <v>687</v>
      </c>
      <c r="B221" s="41" t="e">
        <f>IF('Основна информация'!#REF!="","",SUBSTITUTE('Основна информация'!#REF!,";",","))</f>
        <v>#REF!</v>
      </c>
      <c r="C221" s="41" t="e">
        <f>IF('Основна информация'!#REF!=0,"",SUBSTITUTE('Основна информация'!#REF!,",","."))</f>
        <v>#REF!</v>
      </c>
      <c r="D221" s="39" t="e">
        <f>VLOOKUP('Основна информация'!#REF!,'група разход-код'!B:C,2,)</f>
        <v>#REF!</v>
      </c>
      <c r="E221" s="39" t="e">
        <f>VLOOKUP('Основна информация'!#REF!,'група разход-код'!E:F,2,)</f>
        <v>#REF!</v>
      </c>
      <c r="F221" s="45" t="e">
        <f>IF('Основна информация'!#REF!=0,"-",SUBSTITUTE('Основна информация'!#REF!,",","."))</f>
        <v>#REF!</v>
      </c>
      <c r="G221" s="39" t="e">
        <f>IF('Основна информация'!#REF!="","",SUBSTITUTE('Основна информация'!#REF!,";",","))</f>
        <v>#REF!</v>
      </c>
      <c r="H221" s="39" t="e">
        <f>VLOOKUP('Основна информация'!#REF!,'група разход-код'!G:H,2,)</f>
        <v>#REF!</v>
      </c>
    </row>
    <row r="222" spans="1:8" x14ac:dyDescent="0.25">
      <c r="A222" s="41" t="s">
        <v>688</v>
      </c>
      <c r="B222" s="41" t="e">
        <f>IF('Основна информация'!#REF!="","",SUBSTITUTE('Основна информация'!#REF!,";",","))</f>
        <v>#REF!</v>
      </c>
      <c r="C222" s="41" t="e">
        <f>IF('Основна информация'!#REF!=0,"",SUBSTITUTE('Основна информация'!#REF!,",","."))</f>
        <v>#REF!</v>
      </c>
      <c r="D222" s="39" t="e">
        <f>VLOOKUP('Основна информация'!#REF!,'група разход-код'!B:C,2,)</f>
        <v>#REF!</v>
      </c>
      <c r="E222" s="39" t="e">
        <f>VLOOKUP('Основна информация'!#REF!,'група разход-код'!E:F,2,)</f>
        <v>#REF!</v>
      </c>
      <c r="F222" s="41"/>
      <c r="G222" s="39" t="e">
        <f>IF('Основна информация'!#REF!="","",SUBSTITUTE('Основна информация'!#REF!,";",","))</f>
        <v>#REF!</v>
      </c>
      <c r="H222" s="39" t="e">
        <f>VLOOKUP('Основна информация'!#REF!,'група разход-код'!G:H,2,)</f>
        <v>#REF!</v>
      </c>
    </row>
    <row r="223" spans="1:8" x14ac:dyDescent="0.25">
      <c r="A223" s="41" t="s">
        <v>688</v>
      </c>
      <c r="B223" s="41" t="e">
        <f>IF('Основна информация'!#REF!="","",SUBSTITUTE('Основна информация'!#REF!,";",","))</f>
        <v>#REF!</v>
      </c>
      <c r="C223" s="41" t="e">
        <f>IF('Основна информация'!#REF!=0,"",SUBSTITUTE('Основна информация'!#REF!,",","."))</f>
        <v>#REF!</v>
      </c>
      <c r="D223" s="39" t="e">
        <f>VLOOKUP('Основна информация'!#REF!,'група разход-код'!B:C,2,)</f>
        <v>#REF!</v>
      </c>
      <c r="E223" s="39" t="e">
        <f>VLOOKUP('Основна информация'!#REF!,'група разход-код'!E:F,2,)</f>
        <v>#REF!</v>
      </c>
      <c r="F223" s="41"/>
      <c r="G223" s="39" t="e">
        <f>IF('Основна информация'!#REF!="","",SUBSTITUTE('Основна информация'!#REF!,";",","))</f>
        <v>#REF!</v>
      </c>
      <c r="H223" s="39" t="e">
        <f>VLOOKUP('Основна информация'!#REF!,'група разход-код'!G:H,2,)</f>
        <v>#REF!</v>
      </c>
    </row>
    <row r="224" spans="1:8" x14ac:dyDescent="0.25">
      <c r="A224" s="41" t="s">
        <v>688</v>
      </c>
      <c r="B224" s="41" t="e">
        <f>IF('Основна информация'!#REF!="","",SUBSTITUTE('Основна информация'!#REF!,";",","))</f>
        <v>#REF!</v>
      </c>
      <c r="C224" s="41" t="e">
        <f>IF('Основна информация'!#REF!=0,"",SUBSTITUTE('Основна информация'!#REF!,",","."))</f>
        <v>#REF!</v>
      </c>
      <c r="D224" s="39" t="e">
        <f>VLOOKUP('Основна информация'!#REF!,'група разход-код'!B:C,2,)</f>
        <v>#REF!</v>
      </c>
      <c r="E224" s="39" t="e">
        <f>VLOOKUP('Основна информация'!#REF!,'група разход-код'!E:F,2,)</f>
        <v>#REF!</v>
      </c>
      <c r="F224" s="41"/>
      <c r="G224" s="39" t="e">
        <f>IF('Основна информация'!#REF!="","",SUBSTITUTE('Основна информация'!#REF!,";",","))</f>
        <v>#REF!</v>
      </c>
      <c r="H224" s="39" t="e">
        <f>VLOOKUP('Основна информация'!#REF!,'група разход-код'!G:H,2,)</f>
        <v>#REF!</v>
      </c>
    </row>
    <row r="225" spans="1:8" x14ac:dyDescent="0.25">
      <c r="A225" s="41" t="s">
        <v>688</v>
      </c>
      <c r="B225" s="41" t="e">
        <f>IF('Основна информация'!#REF!="","",SUBSTITUTE('Основна информация'!#REF!,";",","))</f>
        <v>#REF!</v>
      </c>
      <c r="C225" s="41" t="e">
        <f>IF('Основна информация'!#REF!=0,"",SUBSTITUTE('Основна информация'!#REF!,",","."))</f>
        <v>#REF!</v>
      </c>
      <c r="D225" s="39" t="e">
        <f>VLOOKUP('Основна информация'!#REF!,'група разход-код'!B:C,2,)</f>
        <v>#REF!</v>
      </c>
      <c r="E225" s="39" t="e">
        <f>VLOOKUP('Основна информация'!#REF!,'група разход-код'!E:F,2,)</f>
        <v>#REF!</v>
      </c>
      <c r="F225" s="41"/>
      <c r="G225" s="39" t="e">
        <f>IF('Основна информация'!#REF!="","",SUBSTITUTE('Основна информация'!#REF!,";",","))</f>
        <v>#REF!</v>
      </c>
      <c r="H225" s="39" t="e">
        <f>VLOOKUP('Основна информация'!#REF!,'група разход-код'!G:H,2,)</f>
        <v>#REF!</v>
      </c>
    </row>
    <row r="226" spans="1:8" x14ac:dyDescent="0.25">
      <c r="A226" s="41" t="s">
        <v>688</v>
      </c>
      <c r="B226" s="41" t="e">
        <f>IF('Основна информация'!#REF!="","",SUBSTITUTE('Основна информация'!#REF!,";",","))</f>
        <v>#REF!</v>
      </c>
      <c r="C226" s="41" t="e">
        <f>IF('Основна информация'!#REF!=0,"",SUBSTITUTE('Основна информация'!#REF!,",","."))</f>
        <v>#REF!</v>
      </c>
      <c r="D226" s="39" t="e">
        <f>VLOOKUP('Основна информация'!#REF!,'група разход-код'!B:C,2,)</f>
        <v>#REF!</v>
      </c>
      <c r="E226" s="39" t="e">
        <f>VLOOKUP('Основна информация'!#REF!,'група разход-код'!E:F,2,)</f>
        <v>#REF!</v>
      </c>
      <c r="F226" s="41"/>
      <c r="G226" s="39" t="e">
        <f>IF('Основна информация'!#REF!="","",SUBSTITUTE('Основна информация'!#REF!,";",","))</f>
        <v>#REF!</v>
      </c>
      <c r="H226" s="39" t="e">
        <f>VLOOKUP('Основна информация'!#REF!,'група разход-код'!G:H,2,)</f>
        <v>#REF!</v>
      </c>
    </row>
    <row r="227" spans="1:8" x14ac:dyDescent="0.25">
      <c r="A227" s="41" t="s">
        <v>688</v>
      </c>
      <c r="B227" s="41" t="e">
        <f>IF('Основна информация'!#REF!="","",SUBSTITUTE('Основна информация'!#REF!,";",","))</f>
        <v>#REF!</v>
      </c>
      <c r="C227" s="41" t="e">
        <f>IF('Основна информация'!#REF!=0,"",SUBSTITUTE('Основна информация'!#REF!,",","."))</f>
        <v>#REF!</v>
      </c>
      <c r="D227" s="39" t="e">
        <f>VLOOKUP('Основна информация'!#REF!,'група разход-код'!B:C,2,)</f>
        <v>#REF!</v>
      </c>
      <c r="E227" s="39" t="e">
        <f>VLOOKUP('Основна информация'!#REF!,'група разход-код'!E:F,2,)</f>
        <v>#REF!</v>
      </c>
      <c r="F227" s="41"/>
      <c r="G227" s="39" t="e">
        <f>IF('Основна информация'!#REF!="","",SUBSTITUTE('Основна информация'!#REF!,";",","))</f>
        <v>#REF!</v>
      </c>
      <c r="H227" s="39" t="e">
        <f>VLOOKUP('Основна информация'!#REF!,'група разход-код'!G:H,2,)</f>
        <v>#REF!</v>
      </c>
    </row>
    <row r="228" spans="1:8" x14ac:dyDescent="0.25">
      <c r="A228" s="41" t="s">
        <v>688</v>
      </c>
      <c r="B228" s="41" t="e">
        <f>IF('Основна информация'!#REF!="","",SUBSTITUTE('Основна информация'!#REF!,";",","))</f>
        <v>#REF!</v>
      </c>
      <c r="C228" s="41" t="e">
        <f>IF('Основна информация'!#REF!=0,"",SUBSTITUTE('Основна информация'!#REF!,",","."))</f>
        <v>#REF!</v>
      </c>
      <c r="D228" s="39" t="e">
        <f>VLOOKUP('Основна информация'!#REF!,'група разход-код'!B:C,2,)</f>
        <v>#REF!</v>
      </c>
      <c r="E228" s="39" t="e">
        <f>VLOOKUP('Основна информация'!#REF!,'група разход-код'!E:F,2,)</f>
        <v>#REF!</v>
      </c>
      <c r="F228" s="41"/>
      <c r="G228" s="39" t="e">
        <f>IF('Основна информация'!#REF!="","",SUBSTITUTE('Основна информация'!#REF!,";",","))</f>
        <v>#REF!</v>
      </c>
      <c r="H228" s="39" t="e">
        <f>VLOOKUP('Основна информация'!#REF!,'група разход-код'!G:H,2,)</f>
        <v>#REF!</v>
      </c>
    </row>
    <row r="229" spans="1:8" x14ac:dyDescent="0.25">
      <c r="A229" s="41" t="s">
        <v>688</v>
      </c>
      <c r="B229" s="41" t="e">
        <f>IF('Основна информация'!#REF!="","",SUBSTITUTE('Основна информация'!#REF!,";",","))</f>
        <v>#REF!</v>
      </c>
      <c r="C229" s="41" t="e">
        <f>IF('Основна информация'!#REF!=0,"",SUBSTITUTE('Основна информация'!#REF!,",","."))</f>
        <v>#REF!</v>
      </c>
      <c r="D229" s="39" t="e">
        <f>VLOOKUP('Основна информация'!#REF!,'група разход-код'!B:C,2,)</f>
        <v>#REF!</v>
      </c>
      <c r="E229" s="39" t="e">
        <f>VLOOKUP('Основна информация'!#REF!,'група разход-код'!E:F,2,)</f>
        <v>#REF!</v>
      </c>
      <c r="F229" s="41"/>
      <c r="G229" s="39" t="e">
        <f>IF('Основна информация'!#REF!="","",SUBSTITUTE('Основна информация'!#REF!,";",","))</f>
        <v>#REF!</v>
      </c>
      <c r="H229" s="39" t="e">
        <f>VLOOKUP('Основна информация'!#REF!,'група разход-код'!G:H,2,)</f>
        <v>#REF!</v>
      </c>
    </row>
    <row r="230" spans="1:8" x14ac:dyDescent="0.25">
      <c r="A230" s="41" t="s">
        <v>688</v>
      </c>
      <c r="B230" s="41" t="e">
        <f>IF('Основна информация'!#REF!="","",SUBSTITUTE('Основна информация'!#REF!,";",","))</f>
        <v>#REF!</v>
      </c>
      <c r="C230" s="41" t="e">
        <f>IF('Основна информация'!#REF!=0,"",SUBSTITUTE('Основна информация'!#REF!,",","."))</f>
        <v>#REF!</v>
      </c>
      <c r="D230" s="39" t="e">
        <f>VLOOKUP('Основна информация'!#REF!,'група разход-код'!B:C,2,)</f>
        <v>#REF!</v>
      </c>
      <c r="E230" s="39" t="e">
        <f>VLOOKUP('Основна информация'!#REF!,'група разход-код'!E:F,2,)</f>
        <v>#REF!</v>
      </c>
      <c r="F230" s="41"/>
      <c r="G230" s="39" t="e">
        <f>IF('Основна информация'!#REF!="","",SUBSTITUTE('Основна информация'!#REF!,";",","))</f>
        <v>#REF!</v>
      </c>
      <c r="H230" s="39" t="e">
        <f>VLOOKUP('Основна информация'!#REF!,'група разход-код'!G:H,2,)</f>
        <v>#REF!</v>
      </c>
    </row>
    <row r="231" spans="1:8" x14ac:dyDescent="0.25">
      <c r="A231" s="41" t="s">
        <v>688</v>
      </c>
      <c r="B231" s="41" t="e">
        <f>IF('Основна информация'!#REF!="","",SUBSTITUTE('Основна информация'!#REF!,";",","))</f>
        <v>#REF!</v>
      </c>
      <c r="C231" s="41" t="e">
        <f>IF('Основна информация'!#REF!=0,"",SUBSTITUTE('Основна информация'!#REF!,",","."))</f>
        <v>#REF!</v>
      </c>
      <c r="D231" s="39" t="e">
        <f>VLOOKUP('Основна информация'!#REF!,'група разход-код'!B:C,2,)</f>
        <v>#REF!</v>
      </c>
      <c r="E231" s="39" t="e">
        <f>VLOOKUP('Основна информация'!#REF!,'група разход-код'!E:F,2,)</f>
        <v>#REF!</v>
      </c>
      <c r="F231" s="41"/>
      <c r="G231" s="39" t="e">
        <f>IF('Основна информация'!#REF!="","",SUBSTITUTE('Основна информация'!#REF!,";",","))</f>
        <v>#REF!</v>
      </c>
      <c r="H231" s="39" t="e">
        <f>VLOOKUP('Основна информация'!#REF!,'група разход-код'!G:H,2,)</f>
        <v>#REF!</v>
      </c>
    </row>
    <row r="232" spans="1:8" x14ac:dyDescent="0.25">
      <c r="A232" s="41" t="s">
        <v>688</v>
      </c>
      <c r="B232" s="41" t="e">
        <f>IF('Основна информация'!#REF!="","",SUBSTITUTE('Основна информация'!#REF!,";",","))</f>
        <v>#REF!</v>
      </c>
      <c r="C232" s="41" t="e">
        <f>IF('Основна информация'!#REF!=0,"",SUBSTITUTE('Основна информация'!#REF!,",","."))</f>
        <v>#REF!</v>
      </c>
      <c r="D232" s="39" t="e">
        <f>VLOOKUP('Основна информация'!#REF!,'група разход-код'!B:C,2,)</f>
        <v>#REF!</v>
      </c>
      <c r="E232" s="39" t="e">
        <f>VLOOKUP('Основна информация'!#REF!,'група разход-код'!E:F,2,)</f>
        <v>#REF!</v>
      </c>
      <c r="F232" s="41"/>
      <c r="G232" s="39" t="e">
        <f>IF('Основна информация'!#REF!="","",SUBSTITUTE('Основна информация'!#REF!,";",","))</f>
        <v>#REF!</v>
      </c>
      <c r="H232" s="39" t="e">
        <f>VLOOKUP('Основна информация'!#REF!,'група разход-код'!G:H,2,)</f>
        <v>#REF!</v>
      </c>
    </row>
    <row r="233" spans="1:8" x14ac:dyDescent="0.25">
      <c r="A233" s="41" t="s">
        <v>688</v>
      </c>
      <c r="B233" s="41" t="e">
        <f>IF('Основна информация'!#REF!="","",SUBSTITUTE('Основна информация'!#REF!,";",","))</f>
        <v>#REF!</v>
      </c>
      <c r="C233" s="41" t="e">
        <f>IF('Основна информация'!#REF!=0,"",SUBSTITUTE('Основна информация'!#REF!,",","."))</f>
        <v>#REF!</v>
      </c>
      <c r="D233" s="39" t="e">
        <f>VLOOKUP('Основна информация'!#REF!,'група разход-код'!B:C,2,)</f>
        <v>#REF!</v>
      </c>
      <c r="E233" s="39" t="e">
        <f>VLOOKUP('Основна информация'!#REF!,'група разход-код'!E:F,2,)</f>
        <v>#REF!</v>
      </c>
      <c r="F233" s="41"/>
      <c r="G233" s="39" t="e">
        <f>IF('Основна информация'!#REF!="","",SUBSTITUTE('Основна информация'!#REF!,";",","))</f>
        <v>#REF!</v>
      </c>
      <c r="H233" s="39" t="e">
        <f>VLOOKUP('Основна информация'!#REF!,'група разход-код'!G:H,2,)</f>
        <v>#REF!</v>
      </c>
    </row>
    <row r="234" spans="1:8" x14ac:dyDescent="0.25">
      <c r="A234" s="41" t="s">
        <v>688</v>
      </c>
      <c r="B234" s="41" t="e">
        <f>IF('Основна информация'!#REF!="","",SUBSTITUTE('Основна информация'!#REF!,";",","))</f>
        <v>#REF!</v>
      </c>
      <c r="C234" s="41" t="e">
        <f>IF('Основна информация'!#REF!=0,"",SUBSTITUTE('Основна информация'!#REF!,",","."))</f>
        <v>#REF!</v>
      </c>
      <c r="D234" s="39" t="e">
        <f>VLOOKUP('Основна информация'!#REF!,'група разход-код'!B:C,2,)</f>
        <v>#REF!</v>
      </c>
      <c r="E234" s="39" t="e">
        <f>VLOOKUP('Основна информация'!#REF!,'група разход-код'!E:F,2,)</f>
        <v>#REF!</v>
      </c>
      <c r="F234" s="41"/>
      <c r="G234" s="39" t="e">
        <f>IF('Основна информация'!#REF!="","",SUBSTITUTE('Основна информация'!#REF!,";",","))</f>
        <v>#REF!</v>
      </c>
      <c r="H234" s="39" t="e">
        <f>VLOOKUP('Основна информация'!#REF!,'група разход-код'!G:H,2,)</f>
        <v>#REF!</v>
      </c>
    </row>
    <row r="235" spans="1:8" x14ac:dyDescent="0.25">
      <c r="A235" s="41" t="s">
        <v>689</v>
      </c>
      <c r="B235" s="41" t="e">
        <f>IF('Основна информация'!#REF!="X","Y",IF('Основна информация'!#REF!="X","N",""))</f>
        <v>#REF!</v>
      </c>
      <c r="F235" s="41"/>
    </row>
    <row r="236" spans="1:8" x14ac:dyDescent="0.25">
      <c r="F236" s="41"/>
    </row>
  </sheetData>
  <sheetProtection password="C5EB"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election activeCell="A16" sqref="A16"/>
    </sheetView>
  </sheetViews>
  <sheetFormatPr defaultRowHeight="15" x14ac:dyDescent="0.25"/>
  <cols>
    <col min="1" max="1" width="117" customWidth="1"/>
    <col min="2" max="2" width="14.5703125" customWidth="1"/>
  </cols>
  <sheetData>
    <row r="1" spans="1:2" x14ac:dyDescent="0.25">
      <c r="A1" s="59" t="s">
        <v>743</v>
      </c>
    </row>
    <row r="2" spans="1:2" x14ac:dyDescent="0.25">
      <c r="A2" s="59" t="s">
        <v>744</v>
      </c>
    </row>
    <row r="3" spans="1:2" x14ac:dyDescent="0.25">
      <c r="A3" s="59" t="s">
        <v>757</v>
      </c>
    </row>
    <row r="4" spans="1:2" x14ac:dyDescent="0.25">
      <c r="A4" s="59" t="s">
        <v>745</v>
      </c>
    </row>
    <row r="5" spans="1:2" x14ac:dyDescent="0.25">
      <c r="A5" s="59" t="s">
        <v>746</v>
      </c>
    </row>
    <row r="6" spans="1:2" x14ac:dyDescent="0.25">
      <c r="A6" s="59" t="s">
        <v>747</v>
      </c>
    </row>
    <row r="7" spans="1:2" x14ac:dyDescent="0.25">
      <c r="A7" s="59" t="s">
        <v>748</v>
      </c>
    </row>
    <row r="8" spans="1:2" x14ac:dyDescent="0.25">
      <c r="A8" s="59" t="s">
        <v>749</v>
      </c>
    </row>
    <row r="9" spans="1:2" x14ac:dyDescent="0.25">
      <c r="A9" s="59" t="s">
        <v>753</v>
      </c>
    </row>
    <row r="10" spans="1:2" ht="25.5" x14ac:dyDescent="0.25">
      <c r="A10" s="59" t="s">
        <v>754</v>
      </c>
    </row>
    <row r="13" spans="1:2" ht="15.75" x14ac:dyDescent="0.25">
      <c r="A13" s="85" t="s">
        <v>762</v>
      </c>
      <c r="B13" s="86" t="s">
        <v>750</v>
      </c>
    </row>
    <row r="14" spans="1:2" ht="15.75" x14ac:dyDescent="0.25">
      <c r="A14" s="85" t="s">
        <v>763</v>
      </c>
      <c r="B14" s="86" t="s">
        <v>751</v>
      </c>
    </row>
    <row r="15" spans="1:2" ht="25.5" x14ac:dyDescent="0.25">
      <c r="A15" s="85" t="s">
        <v>764</v>
      </c>
      <c r="B15" s="86" t="s">
        <v>752</v>
      </c>
    </row>
    <row r="16" spans="1:2" ht="15.75" x14ac:dyDescent="0.25">
      <c r="A16" s="85" t="s">
        <v>759</v>
      </c>
      <c r="B16" s="86" t="s">
        <v>738</v>
      </c>
    </row>
    <row r="17" spans="1:2" ht="15.75" x14ac:dyDescent="0.25">
      <c r="A17" s="85" t="s">
        <v>760</v>
      </c>
      <c r="B17" s="86" t="s">
        <v>739</v>
      </c>
    </row>
    <row r="18" spans="1:2" ht="15.75" x14ac:dyDescent="0.25">
      <c r="A18" s="85" t="s">
        <v>761</v>
      </c>
      <c r="B18" s="86" t="s">
        <v>740</v>
      </c>
    </row>
    <row r="19" spans="1:2" ht="15.75" x14ac:dyDescent="0.25">
      <c r="A19" s="85" t="s">
        <v>758</v>
      </c>
      <c r="B19" s="86"/>
    </row>
  </sheetData>
  <dataValidations count="1">
    <dataValidation allowBlank="1" showInputMessage="1" showErrorMessage="1" error="Изберете от падащото меню." sqref="A16:A19 A1:A8"/>
  </dataValidation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2"/>
  <sheetViews>
    <sheetView workbookViewId="0">
      <selection activeCell="B146" sqref="B146"/>
    </sheetView>
  </sheetViews>
  <sheetFormatPr defaultRowHeight="15" x14ac:dyDescent="0.25"/>
  <cols>
    <col min="1" max="1" width="10.5703125" bestFit="1" customWidth="1"/>
    <col min="2" max="2" width="23.42578125" bestFit="1" customWidth="1"/>
    <col min="3" max="3" width="12.5703125" customWidth="1"/>
  </cols>
  <sheetData>
    <row r="1" spans="1:13" x14ac:dyDescent="0.25">
      <c r="A1" t="s">
        <v>731</v>
      </c>
      <c r="B1" t="e">
        <f>+#REF!</f>
        <v>#REF!</v>
      </c>
    </row>
    <row r="2" spans="1:13" x14ac:dyDescent="0.25">
      <c r="A2" t="s">
        <v>732</v>
      </c>
      <c r="B2" s="58" t="e">
        <f>IF(#REF!="","-",SUBSTITUTE(SUBSTITUTE(#REF!,";",","),"&amp;","И"))</f>
        <v>#REF!</v>
      </c>
      <c r="C2" s="58" t="e">
        <f>IF(#REF!="","-",VLOOKUP(#REF!,#REF!,2,FALSE))</f>
        <v>#REF!</v>
      </c>
      <c r="D2" s="58" t="e">
        <f>IF(#REF!="","-",SUBSTITUTE(SUBSTITUTE(#REF!,";",","),"&amp;","И"))</f>
        <v>#REF!</v>
      </c>
      <c r="E2" s="58" t="e">
        <f>IF(#REF!="","-",SUBSTITUTE(#REF!,";",","))</f>
        <v>#REF!</v>
      </c>
      <c r="F2" s="58" t="e">
        <f>IF(#REF!="","-",VLOOKUP(#REF!,#REF!,3,FALSE))</f>
        <v>#REF!</v>
      </c>
      <c r="G2" s="58" t="e">
        <f>IF(#REF!="","-",SUBSTITUTE(#REF!,";",","))</f>
        <v>#REF!</v>
      </c>
      <c r="H2" s="58" t="e">
        <f>IF(#REF!="","-",SUBSTITUTE(#REF!,";",","))</f>
        <v>#REF!</v>
      </c>
      <c r="I2" s="58" t="e">
        <f>IF(#REF!="","-",SUBSTITUTE(#REF!,";",","))</f>
        <v>#REF!</v>
      </c>
      <c r="J2" s="58" t="e">
        <f>IF(#REF!="","-",#REF!)</f>
        <v>#REF!</v>
      </c>
      <c r="K2" s="58" t="e">
        <f>IF(#REF!="","-",#REF!)</f>
        <v>#REF!</v>
      </c>
      <c r="L2" s="58" t="s">
        <v>93</v>
      </c>
      <c r="M2" t="e">
        <f>+T(#REF!)</f>
        <v>#REF!</v>
      </c>
    </row>
    <row r="3" spans="1:13" x14ac:dyDescent="0.25">
      <c r="A3" t="s">
        <v>732</v>
      </c>
      <c r="B3" s="58" t="e">
        <f>IF(#REF!="","-",SUBSTITUTE(SUBSTITUTE(#REF!,";",","),"&amp;","И"))</f>
        <v>#REF!</v>
      </c>
      <c r="C3" s="58" t="e">
        <f>IF(#REF!="","-",VLOOKUP(#REF!,#REF!,2,FALSE))</f>
        <v>#REF!</v>
      </c>
      <c r="D3" s="58" t="e">
        <f>IF(#REF!="","-",SUBSTITUTE(SUBSTITUTE(#REF!,";",","),"&amp;","И"))</f>
        <v>#REF!</v>
      </c>
      <c r="E3" s="58" t="e">
        <f>IF(#REF!="","-",SUBSTITUTE(#REF!,";",","))</f>
        <v>#REF!</v>
      </c>
      <c r="F3" s="58" t="e">
        <f>IF(#REF!="","-",VLOOKUP(#REF!,#REF!,3,FALSE))</f>
        <v>#REF!</v>
      </c>
      <c r="G3" s="58" t="e">
        <f>IF(#REF!="","-",SUBSTITUTE(#REF!,";",","))</f>
        <v>#REF!</v>
      </c>
      <c r="H3" s="58" t="e">
        <f>IF(#REF!="","-",SUBSTITUTE(#REF!,";",","))</f>
        <v>#REF!</v>
      </c>
      <c r="I3" s="58" t="e">
        <f>IF(#REF!="","-",SUBSTITUTE(#REF!,";",","))</f>
        <v>#REF!</v>
      </c>
      <c r="J3" s="58" t="e">
        <f>IF(#REF!="","-",#REF!)</f>
        <v>#REF!</v>
      </c>
      <c r="K3" s="58" t="e">
        <f>IF(#REF!="","-",#REF!)</f>
        <v>#REF!</v>
      </c>
      <c r="L3" s="58" t="s">
        <v>93</v>
      </c>
    </row>
    <row r="4" spans="1:13" x14ac:dyDescent="0.25">
      <c r="A4" t="s">
        <v>732</v>
      </c>
      <c r="B4" s="58" t="e">
        <f>IF(#REF!="","-",SUBSTITUTE(SUBSTITUTE(#REF!,";",","),"&amp;","И"))</f>
        <v>#REF!</v>
      </c>
      <c r="C4" s="58" t="e">
        <f>IF(#REF!="","-",VLOOKUP(#REF!,#REF!,2,FALSE))</f>
        <v>#REF!</v>
      </c>
      <c r="D4" s="58" t="e">
        <f>IF(#REF!="","-",SUBSTITUTE(SUBSTITUTE(#REF!,";",","),"&amp;","И"))</f>
        <v>#REF!</v>
      </c>
      <c r="E4" s="58" t="e">
        <f>IF(#REF!="","-",SUBSTITUTE(#REF!,";",","))</f>
        <v>#REF!</v>
      </c>
      <c r="F4" s="58" t="e">
        <f>IF(#REF!="","-",VLOOKUP(#REF!,#REF!,3,FALSE))</f>
        <v>#REF!</v>
      </c>
      <c r="G4" s="58" t="e">
        <f>IF(#REF!="","-",SUBSTITUTE(#REF!,";",","))</f>
        <v>#REF!</v>
      </c>
      <c r="H4" s="58" t="e">
        <f>IF(#REF!="","-",SUBSTITUTE(#REF!,";",","))</f>
        <v>#REF!</v>
      </c>
      <c r="I4" s="58" t="e">
        <f>IF(#REF!="","-",SUBSTITUTE(#REF!,";",","))</f>
        <v>#REF!</v>
      </c>
      <c r="J4" s="58" t="e">
        <f>IF(#REF!="","-",#REF!)</f>
        <v>#REF!</v>
      </c>
      <c r="K4" s="58" t="e">
        <f>IF(#REF!="","-",#REF!)</f>
        <v>#REF!</v>
      </c>
      <c r="L4" s="58" t="s">
        <v>93</v>
      </c>
    </row>
    <row r="5" spans="1:13" x14ac:dyDescent="0.25">
      <c r="A5" t="s">
        <v>732</v>
      </c>
      <c r="B5" s="58" t="e">
        <f>IF(#REF!="","-",SUBSTITUTE(SUBSTITUTE(#REF!,";",","),"&amp;","И"))</f>
        <v>#REF!</v>
      </c>
      <c r="C5" s="58" t="e">
        <f>IF(#REF!="","-",VLOOKUP(#REF!,#REF!,2,FALSE))</f>
        <v>#REF!</v>
      </c>
      <c r="D5" s="58" t="e">
        <f>IF(#REF!="","-",SUBSTITUTE(SUBSTITUTE(#REF!,";",","),"&amp;","И"))</f>
        <v>#REF!</v>
      </c>
      <c r="E5" s="58" t="e">
        <f>IF(#REF!="","-",SUBSTITUTE(#REF!,";",","))</f>
        <v>#REF!</v>
      </c>
      <c r="F5" s="58" t="e">
        <f>IF(#REF!="","-",VLOOKUP(#REF!,#REF!,3,FALSE))</f>
        <v>#REF!</v>
      </c>
      <c r="G5" s="58" t="e">
        <f>IF(#REF!="","-",SUBSTITUTE(#REF!,";",","))</f>
        <v>#REF!</v>
      </c>
      <c r="H5" s="58" t="e">
        <f>IF(#REF!="","-",SUBSTITUTE(#REF!,";",","))</f>
        <v>#REF!</v>
      </c>
      <c r="I5" s="58" t="e">
        <f>IF(#REF!="","-",SUBSTITUTE(#REF!,";",","))</f>
        <v>#REF!</v>
      </c>
      <c r="J5" s="58" t="e">
        <f>IF(#REF!="","-",#REF!)</f>
        <v>#REF!</v>
      </c>
      <c r="K5" s="58" t="e">
        <f>IF(#REF!="","-",#REF!)</f>
        <v>#REF!</v>
      </c>
      <c r="L5" s="58" t="s">
        <v>93</v>
      </c>
    </row>
    <row r="6" spans="1:13" x14ac:dyDescent="0.25">
      <c r="A6" t="s">
        <v>732</v>
      </c>
      <c r="B6" s="58" t="e">
        <f>IF(#REF!="","-",SUBSTITUTE(SUBSTITUTE(#REF!,";",","),"&amp;","И"))</f>
        <v>#REF!</v>
      </c>
      <c r="C6" s="58" t="e">
        <f>IF(#REF!="","-",VLOOKUP(#REF!,#REF!,2,FALSE))</f>
        <v>#REF!</v>
      </c>
      <c r="D6" s="58" t="e">
        <f>IF(#REF!="","-",SUBSTITUTE(SUBSTITUTE(#REF!,";",","),"&amp;","И"))</f>
        <v>#REF!</v>
      </c>
      <c r="E6" s="58" t="e">
        <f>IF(#REF!="","-",SUBSTITUTE(#REF!,";",","))</f>
        <v>#REF!</v>
      </c>
      <c r="F6" s="58" t="e">
        <f>IF(#REF!="","-",VLOOKUP(#REF!,#REF!,3,FALSE))</f>
        <v>#REF!</v>
      </c>
      <c r="G6" s="58" t="e">
        <f>IF(#REF!="","-",SUBSTITUTE(#REF!,";",","))</f>
        <v>#REF!</v>
      </c>
      <c r="H6" s="58" t="e">
        <f>IF(#REF!="","-",SUBSTITUTE(#REF!,";",","))</f>
        <v>#REF!</v>
      </c>
      <c r="I6" s="58" t="e">
        <f>IF(#REF!="","-",SUBSTITUTE(#REF!,";",","))</f>
        <v>#REF!</v>
      </c>
      <c r="J6" s="58" t="e">
        <f>IF(#REF!="","-",#REF!)</f>
        <v>#REF!</v>
      </c>
      <c r="K6" s="58" t="e">
        <f>IF(#REF!="","-",#REF!)</f>
        <v>#REF!</v>
      </c>
      <c r="L6" s="58" t="s">
        <v>93</v>
      </c>
    </row>
    <row r="7" spans="1:13" x14ac:dyDescent="0.25">
      <c r="A7" t="s">
        <v>732</v>
      </c>
      <c r="B7" s="58" t="e">
        <f>IF(#REF!="","-",SUBSTITUTE(SUBSTITUTE(#REF!,";",","),"&amp;","И"))</f>
        <v>#REF!</v>
      </c>
      <c r="C7" s="58" t="e">
        <f>IF(#REF!="","-",VLOOKUP(#REF!,#REF!,2,FALSE))</f>
        <v>#REF!</v>
      </c>
      <c r="D7" s="58" t="e">
        <f>IF(#REF!="","-",SUBSTITUTE(SUBSTITUTE(#REF!,";",","),"&amp;","И"))</f>
        <v>#REF!</v>
      </c>
      <c r="E7" s="58" t="e">
        <f>IF(#REF!="","-",SUBSTITUTE(#REF!,";",","))</f>
        <v>#REF!</v>
      </c>
      <c r="F7" s="58" t="e">
        <f>IF(#REF!="","-",VLOOKUP(#REF!,#REF!,3,FALSE))</f>
        <v>#REF!</v>
      </c>
      <c r="G7" s="58" t="e">
        <f>IF(#REF!="","-",SUBSTITUTE(#REF!,";",","))</f>
        <v>#REF!</v>
      </c>
      <c r="H7" s="58" t="e">
        <f>IF(#REF!="","-",SUBSTITUTE(#REF!,";",","))</f>
        <v>#REF!</v>
      </c>
      <c r="I7" s="58" t="e">
        <f>IF(#REF!="","-",SUBSTITUTE(#REF!,";",","))</f>
        <v>#REF!</v>
      </c>
      <c r="J7" s="58" t="e">
        <f>IF(#REF!="","-",#REF!)</f>
        <v>#REF!</v>
      </c>
      <c r="K7" s="58" t="e">
        <f>IF(#REF!="","-",#REF!)</f>
        <v>#REF!</v>
      </c>
      <c r="L7" s="58" t="s">
        <v>93</v>
      </c>
    </row>
    <row r="8" spans="1:13" x14ac:dyDescent="0.25">
      <c r="A8" t="s">
        <v>732</v>
      </c>
      <c r="B8" s="58" t="e">
        <f>IF(#REF!="","-",SUBSTITUTE(SUBSTITUTE(#REF!,";",","),"&amp;","И"))</f>
        <v>#REF!</v>
      </c>
      <c r="C8" s="58" t="e">
        <f>IF(#REF!="","-",VLOOKUP(#REF!,#REF!,2,FALSE))</f>
        <v>#REF!</v>
      </c>
      <c r="D8" s="58" t="e">
        <f>IF(#REF!="","-",SUBSTITUTE(SUBSTITUTE(#REF!,";",","),"&amp;","И"))</f>
        <v>#REF!</v>
      </c>
      <c r="E8" s="58" t="e">
        <f>IF(#REF!="","-",SUBSTITUTE(#REF!,";",","))</f>
        <v>#REF!</v>
      </c>
      <c r="F8" s="58" t="e">
        <f>IF(#REF!="","-",VLOOKUP(#REF!,#REF!,3,FALSE))</f>
        <v>#REF!</v>
      </c>
      <c r="G8" s="58" t="e">
        <f>IF(#REF!="","-",SUBSTITUTE(#REF!,";",","))</f>
        <v>#REF!</v>
      </c>
      <c r="H8" s="58" t="e">
        <f>IF(#REF!="","-",SUBSTITUTE(#REF!,";",","))</f>
        <v>#REF!</v>
      </c>
      <c r="I8" s="58" t="e">
        <f>IF(#REF!="","-",SUBSTITUTE(#REF!,";",","))</f>
        <v>#REF!</v>
      </c>
      <c r="J8" s="58" t="e">
        <f>IF(#REF!="","-",#REF!)</f>
        <v>#REF!</v>
      </c>
      <c r="K8" s="58" t="e">
        <f>IF(#REF!="","-",#REF!)</f>
        <v>#REF!</v>
      </c>
      <c r="L8" s="58" t="s">
        <v>93</v>
      </c>
    </row>
    <row r="9" spans="1:13" x14ac:dyDescent="0.25">
      <c r="A9" t="s">
        <v>732</v>
      </c>
      <c r="B9" s="58" t="e">
        <f>IF(#REF!="","-",SUBSTITUTE(SUBSTITUTE(#REF!,";",","),"&amp;","И"))</f>
        <v>#REF!</v>
      </c>
      <c r="C9" s="58" t="e">
        <f>IF(#REF!="","-",VLOOKUP(#REF!,#REF!,2,FALSE))</f>
        <v>#REF!</v>
      </c>
      <c r="D9" s="58" t="e">
        <f>IF(#REF!="","-",SUBSTITUTE(SUBSTITUTE(#REF!,";",","),"&amp;","И"))</f>
        <v>#REF!</v>
      </c>
      <c r="E9" s="58" t="e">
        <f>IF(#REF!="","-",SUBSTITUTE(#REF!,";",","))</f>
        <v>#REF!</v>
      </c>
      <c r="F9" s="58" t="e">
        <f>IF(#REF!="","-",VLOOKUP(#REF!,#REF!,3,FALSE))</f>
        <v>#REF!</v>
      </c>
      <c r="G9" s="58" t="e">
        <f>IF(#REF!="","-",SUBSTITUTE(#REF!,";",","))</f>
        <v>#REF!</v>
      </c>
      <c r="H9" s="58" t="e">
        <f>IF(#REF!="","-",SUBSTITUTE(#REF!,";",","))</f>
        <v>#REF!</v>
      </c>
      <c r="I9" s="58" t="e">
        <f>IF(#REF!="","-",SUBSTITUTE(#REF!,";",","))</f>
        <v>#REF!</v>
      </c>
      <c r="J9" s="58" t="e">
        <f>IF(#REF!="","-",#REF!)</f>
        <v>#REF!</v>
      </c>
      <c r="K9" s="58" t="e">
        <f>IF(#REF!="","-",#REF!)</f>
        <v>#REF!</v>
      </c>
      <c r="L9" s="58" t="s">
        <v>93</v>
      </c>
      <c r="M9" t="e">
        <f>+T(#REF!)</f>
        <v>#REF!</v>
      </c>
    </row>
    <row r="10" spans="1:13" x14ac:dyDescent="0.25">
      <c r="A10" t="s">
        <v>732</v>
      </c>
      <c r="B10" s="58" t="e">
        <f>IF(#REF!="","-",SUBSTITUTE(SUBSTITUTE(#REF!,";",","),"&amp;","И"))</f>
        <v>#REF!</v>
      </c>
      <c r="C10" s="58" t="e">
        <f>IF(#REF!="","-",VLOOKUP(#REF!,#REF!,2,FALSE))</f>
        <v>#REF!</v>
      </c>
      <c r="D10" s="58" t="e">
        <f>IF(#REF!="","-",SUBSTITUTE(SUBSTITUTE(#REF!,";",","),"&amp;","И"))</f>
        <v>#REF!</v>
      </c>
      <c r="E10" s="58" t="e">
        <f>IF(#REF!="","-",SUBSTITUTE(#REF!,";",","))</f>
        <v>#REF!</v>
      </c>
      <c r="F10" s="58" t="e">
        <f>IF(#REF!="","-",VLOOKUP(#REF!,#REF!,3,FALSE))</f>
        <v>#REF!</v>
      </c>
      <c r="G10" s="58" t="e">
        <f>IF(#REF!="","-",SUBSTITUTE(#REF!,";",","))</f>
        <v>#REF!</v>
      </c>
      <c r="H10" s="58" t="e">
        <f>IF(#REF!="","-",SUBSTITUTE(#REF!,";",","))</f>
        <v>#REF!</v>
      </c>
      <c r="I10" s="58" t="e">
        <f>IF(#REF!="","-",SUBSTITUTE(#REF!,";",","))</f>
        <v>#REF!</v>
      </c>
      <c r="J10" s="58" t="e">
        <f>IF(#REF!="","-",#REF!)</f>
        <v>#REF!</v>
      </c>
      <c r="K10" s="58" t="e">
        <f>IF(#REF!="","-",#REF!)</f>
        <v>#REF!</v>
      </c>
      <c r="L10" s="58" t="s">
        <v>93</v>
      </c>
      <c r="M10" t="e">
        <f>+T(#REF!)</f>
        <v>#REF!</v>
      </c>
    </row>
    <row r="11" spans="1:13" x14ac:dyDescent="0.25">
      <c r="A11" t="s">
        <v>732</v>
      </c>
      <c r="B11" s="58" t="e">
        <f>IF(#REF!="","-",SUBSTITUTE(SUBSTITUTE(#REF!,";",","),"&amp;","И"))</f>
        <v>#REF!</v>
      </c>
      <c r="C11" s="58" t="e">
        <f>IF(#REF!="","-",VLOOKUP(#REF!,#REF!,2,FALSE))</f>
        <v>#REF!</v>
      </c>
      <c r="D11" s="58" t="e">
        <f>IF(#REF!="","-",SUBSTITUTE(SUBSTITUTE(#REF!,";",","),"&amp;","И"))</f>
        <v>#REF!</v>
      </c>
      <c r="E11" s="58" t="e">
        <f>IF(#REF!="","-",SUBSTITUTE(#REF!,";",","))</f>
        <v>#REF!</v>
      </c>
      <c r="F11" s="58" t="e">
        <f>IF(#REF!="","-",VLOOKUP(#REF!,#REF!,3,FALSE))</f>
        <v>#REF!</v>
      </c>
      <c r="G11" s="58" t="e">
        <f>IF(#REF!="","-",SUBSTITUTE(#REF!,";",","))</f>
        <v>#REF!</v>
      </c>
      <c r="H11" s="58" t="e">
        <f>IF(#REF!="","-",SUBSTITUTE(#REF!,";",","))</f>
        <v>#REF!</v>
      </c>
      <c r="I11" s="58" t="e">
        <f>IF(#REF!="","-",SUBSTITUTE(#REF!,";",","))</f>
        <v>#REF!</v>
      </c>
      <c r="J11" s="58" t="e">
        <f>IF(#REF!="","-",#REF!)</f>
        <v>#REF!</v>
      </c>
      <c r="K11" s="58" t="e">
        <f>IF(#REF!="","-",#REF!)</f>
        <v>#REF!</v>
      </c>
      <c r="L11" s="58" t="s">
        <v>93</v>
      </c>
      <c r="M11" t="e">
        <f>+T(#REF!)</f>
        <v>#REF!</v>
      </c>
    </row>
    <row r="12" spans="1:13" x14ac:dyDescent="0.25">
      <c r="A12" t="s">
        <v>732</v>
      </c>
      <c r="B12" s="58" t="e">
        <f>IF(#REF!="","-",SUBSTITUTE(SUBSTITUTE(#REF!,";",","),"&amp;","И"))</f>
        <v>#REF!</v>
      </c>
      <c r="C12" s="58" t="e">
        <f>IF(#REF!="","-",VLOOKUP(#REF!,#REF!,2,FALSE))</f>
        <v>#REF!</v>
      </c>
      <c r="D12" s="58" t="e">
        <f>IF(#REF!="","-",SUBSTITUTE(SUBSTITUTE(#REF!,";",","),"&amp;","И"))</f>
        <v>#REF!</v>
      </c>
      <c r="E12" s="58" t="e">
        <f>IF(#REF!="","-",SUBSTITUTE(#REF!,";",","))</f>
        <v>#REF!</v>
      </c>
      <c r="F12" s="58" t="e">
        <f>IF(#REF!="","-",VLOOKUP(#REF!,#REF!,3,FALSE))</f>
        <v>#REF!</v>
      </c>
      <c r="G12" s="58" t="e">
        <f>IF(#REF!="","-",SUBSTITUTE(#REF!,";",","))</f>
        <v>#REF!</v>
      </c>
      <c r="H12" s="58" t="e">
        <f>IF(#REF!="","-",SUBSTITUTE(#REF!,";",","))</f>
        <v>#REF!</v>
      </c>
      <c r="I12" s="58" t="e">
        <f>IF(#REF!="","-",SUBSTITUTE(#REF!,";",","))</f>
        <v>#REF!</v>
      </c>
      <c r="J12" s="58" t="e">
        <f>IF(#REF!="","-",#REF!)</f>
        <v>#REF!</v>
      </c>
      <c r="K12" s="58" t="e">
        <f>IF(#REF!="","-",#REF!)</f>
        <v>#REF!</v>
      </c>
      <c r="L12" s="58" t="e">
        <v>#REF!</v>
      </c>
      <c r="M12" t="e">
        <f>+T(#REF!)</f>
        <v>#REF!</v>
      </c>
    </row>
    <row r="13" spans="1:13" x14ac:dyDescent="0.25">
      <c r="A13" t="s">
        <v>732</v>
      </c>
      <c r="B13" s="58" t="e">
        <f>IF(#REF!="","-",SUBSTITUTE(SUBSTITUTE(#REF!,";",","),"&amp;","И"))</f>
        <v>#REF!</v>
      </c>
      <c r="C13" s="58" t="e">
        <f>IF(#REF!="","-",VLOOKUP(#REF!,#REF!,2,FALSE))</f>
        <v>#REF!</v>
      </c>
      <c r="D13" s="58" t="e">
        <f>IF(#REF!="","-",SUBSTITUTE(SUBSTITUTE(#REF!,";",","),"&amp;","И"))</f>
        <v>#REF!</v>
      </c>
      <c r="E13" s="58" t="e">
        <f>IF(#REF!="","-",SUBSTITUTE(#REF!,";",","))</f>
        <v>#REF!</v>
      </c>
      <c r="F13" s="58" t="e">
        <f>IF(#REF!="","-",VLOOKUP(#REF!,#REF!,3,FALSE))</f>
        <v>#REF!</v>
      </c>
      <c r="G13" s="58" t="e">
        <f>IF(#REF!="","-",SUBSTITUTE(#REF!,";",","))</f>
        <v>#REF!</v>
      </c>
      <c r="H13" s="58" t="e">
        <f>IF(#REF!="","-",SUBSTITUTE(#REF!,";",","))</f>
        <v>#REF!</v>
      </c>
      <c r="I13" s="58" t="e">
        <f>IF(#REF!="","-",SUBSTITUTE(#REF!,";",","))</f>
        <v>#REF!</v>
      </c>
      <c r="J13" s="58" t="e">
        <f>IF(#REF!="","-",#REF!)</f>
        <v>#REF!</v>
      </c>
      <c r="K13" s="58" t="e">
        <f>IF(#REF!="","-",#REF!)</f>
        <v>#REF!</v>
      </c>
      <c r="L13" s="58" t="e">
        <v>#REF!</v>
      </c>
      <c r="M13" t="e">
        <f>+T(#REF!)</f>
        <v>#REF!</v>
      </c>
    </row>
    <row r="14" spans="1:13" x14ac:dyDescent="0.25">
      <c r="A14" t="s">
        <v>732</v>
      </c>
      <c r="B14" s="58" t="e">
        <f>IF(#REF!="","-",SUBSTITUTE(SUBSTITUTE(#REF!,";",","),"&amp;","И"))</f>
        <v>#REF!</v>
      </c>
      <c r="C14" s="58" t="e">
        <f>IF(#REF!="","-",VLOOKUP(#REF!,#REF!,2,FALSE))</f>
        <v>#REF!</v>
      </c>
      <c r="D14" s="58" t="e">
        <f>IF(#REF!="","-",SUBSTITUTE(SUBSTITUTE(#REF!,";",","),"&amp;","И"))</f>
        <v>#REF!</v>
      </c>
      <c r="E14" s="58" t="e">
        <f>IF(#REF!="","-",SUBSTITUTE(#REF!,";",","))</f>
        <v>#REF!</v>
      </c>
      <c r="F14" s="58" t="e">
        <f>IF(#REF!="","-",VLOOKUP(#REF!,#REF!,3,FALSE))</f>
        <v>#REF!</v>
      </c>
      <c r="G14" s="58" t="e">
        <f>IF(#REF!="","-",SUBSTITUTE(#REF!,";",","))</f>
        <v>#REF!</v>
      </c>
      <c r="H14" s="58" t="e">
        <f>IF(#REF!="","-",SUBSTITUTE(#REF!,";",","))</f>
        <v>#REF!</v>
      </c>
      <c r="I14" s="58" t="e">
        <f>IF(#REF!="","-",SUBSTITUTE(#REF!,";",","))</f>
        <v>#REF!</v>
      </c>
      <c r="J14" s="58" t="e">
        <f>IF(#REF!="","-",#REF!)</f>
        <v>#REF!</v>
      </c>
      <c r="K14" s="58" t="e">
        <f>IF(#REF!="","-",#REF!)</f>
        <v>#REF!</v>
      </c>
      <c r="L14" s="58" t="e">
        <v>#REF!</v>
      </c>
      <c r="M14" t="e">
        <f>+T(#REF!)</f>
        <v>#REF!</v>
      </c>
    </row>
    <row r="15" spans="1:13" x14ac:dyDescent="0.25">
      <c r="A15" t="s">
        <v>732</v>
      </c>
      <c r="B15" s="58" t="e">
        <f>IF(#REF!="","-",SUBSTITUTE(SUBSTITUTE(#REF!,";",","),"&amp;","И"))</f>
        <v>#REF!</v>
      </c>
      <c r="C15" s="58" t="e">
        <f>IF(#REF!="","-",VLOOKUP(#REF!,#REF!,2,FALSE))</f>
        <v>#REF!</v>
      </c>
      <c r="D15" s="58" t="e">
        <f>IF(#REF!="","-",SUBSTITUTE(SUBSTITUTE(#REF!,";",","),"&amp;","И"))</f>
        <v>#REF!</v>
      </c>
      <c r="E15" s="58" t="e">
        <f>IF(#REF!="","-",SUBSTITUTE(#REF!,";",","))</f>
        <v>#REF!</v>
      </c>
      <c r="F15" s="58" t="e">
        <f>IF(#REF!="","-",VLOOKUP(#REF!,#REF!,3,FALSE))</f>
        <v>#REF!</v>
      </c>
      <c r="G15" s="58" t="e">
        <f>IF(#REF!="","-",SUBSTITUTE(#REF!,";",","))</f>
        <v>#REF!</v>
      </c>
      <c r="H15" s="58" t="e">
        <f>IF(#REF!="","-",SUBSTITUTE(#REF!,";",","))</f>
        <v>#REF!</v>
      </c>
      <c r="I15" s="58" t="e">
        <f>IF(#REF!="","-",SUBSTITUTE(#REF!,";",","))</f>
        <v>#REF!</v>
      </c>
      <c r="J15" s="58" t="e">
        <f>IF(#REF!="","-",#REF!)</f>
        <v>#REF!</v>
      </c>
      <c r="K15" s="58" t="e">
        <f>IF(#REF!="","-",#REF!)</f>
        <v>#REF!</v>
      </c>
      <c r="L15" s="58" t="e">
        <v>#REF!</v>
      </c>
      <c r="M15" t="e">
        <f>+T(#REF!)</f>
        <v>#REF!</v>
      </c>
    </row>
    <row r="16" spans="1:13" x14ac:dyDescent="0.25">
      <c r="A16" t="s">
        <v>732</v>
      </c>
      <c r="B16" s="58" t="e">
        <f>IF(#REF!="","-",SUBSTITUTE(SUBSTITUTE(#REF!,";",","),"&amp;","И"))</f>
        <v>#REF!</v>
      </c>
      <c r="C16" s="58" t="e">
        <f>IF(#REF!="","-",VLOOKUP(#REF!,#REF!,2,FALSE))</f>
        <v>#REF!</v>
      </c>
      <c r="D16" s="58" t="e">
        <f>IF(#REF!="","-",SUBSTITUTE(SUBSTITUTE(#REF!,";",","),"&amp;","И"))</f>
        <v>#REF!</v>
      </c>
      <c r="E16" s="58" t="e">
        <f>IF(#REF!="","-",SUBSTITUTE(#REF!,";",","))</f>
        <v>#REF!</v>
      </c>
      <c r="F16" s="58" t="e">
        <f>IF(#REF!="","-",VLOOKUP(#REF!,#REF!,3,FALSE))</f>
        <v>#REF!</v>
      </c>
      <c r="G16" s="58" t="e">
        <f>IF(#REF!="","-",SUBSTITUTE(#REF!,";",","))</f>
        <v>#REF!</v>
      </c>
      <c r="H16" s="58" t="e">
        <f>IF(#REF!="","-",SUBSTITUTE(#REF!,";",","))</f>
        <v>#REF!</v>
      </c>
      <c r="I16" s="58" t="e">
        <f>IF(#REF!="","-",SUBSTITUTE(#REF!,";",","))</f>
        <v>#REF!</v>
      </c>
      <c r="J16" s="58" t="e">
        <f>IF(#REF!="","-",#REF!)</f>
        <v>#REF!</v>
      </c>
      <c r="K16" s="58" t="e">
        <f>IF(#REF!="","-",#REF!)</f>
        <v>#REF!</v>
      </c>
      <c r="L16" s="58" t="e">
        <v>#REF!</v>
      </c>
      <c r="M16" t="e">
        <f>+T(#REF!)</f>
        <v>#REF!</v>
      </c>
    </row>
    <row r="17" spans="1:13" x14ac:dyDescent="0.25">
      <c r="A17" t="s">
        <v>732</v>
      </c>
      <c r="B17" s="58" t="e">
        <f>IF(#REF!="","-",SUBSTITUTE(SUBSTITUTE(#REF!,";",","),"&amp;","И"))</f>
        <v>#REF!</v>
      </c>
      <c r="C17" s="58" t="e">
        <f>IF(#REF!="","-",VLOOKUP(#REF!,#REF!,2,FALSE))</f>
        <v>#REF!</v>
      </c>
      <c r="D17" s="58" t="e">
        <f>IF(#REF!="","-",SUBSTITUTE(SUBSTITUTE(#REF!,";",","),"&amp;","И"))</f>
        <v>#REF!</v>
      </c>
      <c r="E17" s="58" t="e">
        <f>IF(#REF!="","-",SUBSTITUTE(#REF!,";",","))</f>
        <v>#REF!</v>
      </c>
      <c r="F17" s="58" t="e">
        <f>IF(#REF!="","-",VLOOKUP(#REF!,#REF!,3,FALSE))</f>
        <v>#REF!</v>
      </c>
      <c r="G17" s="58" t="e">
        <f>IF(#REF!="","-",SUBSTITUTE(#REF!,";",","))</f>
        <v>#REF!</v>
      </c>
      <c r="H17" s="58" t="e">
        <f>IF(#REF!="","-",SUBSTITUTE(#REF!,";",","))</f>
        <v>#REF!</v>
      </c>
      <c r="I17" s="58" t="e">
        <f>IF(#REF!="","-",SUBSTITUTE(#REF!,";",","))</f>
        <v>#REF!</v>
      </c>
      <c r="J17" s="58" t="e">
        <f>IF(#REF!="","-",#REF!)</f>
        <v>#REF!</v>
      </c>
      <c r="K17" s="58" t="e">
        <f>IF(#REF!="","-",#REF!)</f>
        <v>#REF!</v>
      </c>
      <c r="L17" s="58" t="e">
        <v>#REF!</v>
      </c>
      <c r="M17" t="e">
        <f>+T(#REF!)</f>
        <v>#REF!</v>
      </c>
    </row>
    <row r="18" spans="1:13" x14ac:dyDescent="0.25">
      <c r="A18" t="s">
        <v>732</v>
      </c>
      <c r="B18" s="58" t="e">
        <f>IF(#REF!="","-",SUBSTITUTE(SUBSTITUTE(#REF!,";",","),"&amp;","И"))</f>
        <v>#REF!</v>
      </c>
      <c r="C18" s="58" t="e">
        <f>IF(#REF!="","-",VLOOKUP(#REF!,#REF!,2,FALSE))</f>
        <v>#REF!</v>
      </c>
      <c r="D18" s="58" t="e">
        <f>IF(#REF!="","-",SUBSTITUTE(SUBSTITUTE(#REF!,";",","),"&amp;","И"))</f>
        <v>#REF!</v>
      </c>
      <c r="E18" s="58" t="e">
        <f>IF(#REF!="","-",SUBSTITUTE(#REF!,";",","))</f>
        <v>#REF!</v>
      </c>
      <c r="F18" s="58" t="e">
        <f>IF(#REF!="","-",VLOOKUP(#REF!,#REF!,3,FALSE))</f>
        <v>#REF!</v>
      </c>
      <c r="G18" s="58" t="e">
        <f>IF(#REF!="","-",SUBSTITUTE(#REF!,";",","))</f>
        <v>#REF!</v>
      </c>
      <c r="H18" s="58" t="e">
        <f>IF(#REF!="","-",SUBSTITUTE(#REF!,";",","))</f>
        <v>#REF!</v>
      </c>
      <c r="I18" s="58" t="e">
        <f>IF(#REF!="","-",SUBSTITUTE(#REF!,";",","))</f>
        <v>#REF!</v>
      </c>
      <c r="J18" s="58" t="e">
        <f>IF(#REF!="","-",#REF!)</f>
        <v>#REF!</v>
      </c>
      <c r="K18" s="58" t="e">
        <f>IF(#REF!="","-",#REF!)</f>
        <v>#REF!</v>
      </c>
      <c r="L18" s="58" t="e">
        <v>#REF!</v>
      </c>
      <c r="M18" t="e">
        <f>+T(#REF!)</f>
        <v>#REF!</v>
      </c>
    </row>
    <row r="19" spans="1:13" x14ac:dyDescent="0.25">
      <c r="A19" t="s">
        <v>732</v>
      </c>
      <c r="B19" s="58" t="e">
        <f>IF(#REF!="","-",SUBSTITUTE(SUBSTITUTE(#REF!,";",","),"&amp;","И"))</f>
        <v>#REF!</v>
      </c>
      <c r="C19" s="58" t="e">
        <f>IF(#REF!="","-",VLOOKUP(#REF!,#REF!,2,FALSE))</f>
        <v>#REF!</v>
      </c>
      <c r="D19" s="58" t="e">
        <f>IF(#REF!="","-",SUBSTITUTE(SUBSTITUTE(#REF!,";",","),"&amp;","И"))</f>
        <v>#REF!</v>
      </c>
      <c r="E19" s="58" t="e">
        <f>IF(#REF!="","-",SUBSTITUTE(#REF!,";",","))</f>
        <v>#REF!</v>
      </c>
      <c r="F19" s="58" t="e">
        <f>IF(#REF!="","-",VLOOKUP(#REF!,#REF!,3,FALSE))</f>
        <v>#REF!</v>
      </c>
      <c r="G19" s="58" t="e">
        <f>IF(#REF!="","-",SUBSTITUTE(#REF!,";",","))</f>
        <v>#REF!</v>
      </c>
      <c r="H19" s="58" t="e">
        <f>IF(#REF!="","-",SUBSTITUTE(#REF!,";",","))</f>
        <v>#REF!</v>
      </c>
      <c r="I19" s="58" t="e">
        <f>IF(#REF!="","-",SUBSTITUTE(#REF!,";",","))</f>
        <v>#REF!</v>
      </c>
      <c r="J19" s="58" t="e">
        <f>IF(#REF!="","-",#REF!)</f>
        <v>#REF!</v>
      </c>
      <c r="K19" s="58" t="e">
        <f>IF(#REF!="","-",#REF!)</f>
        <v>#REF!</v>
      </c>
      <c r="L19" s="58" t="e">
        <v>#REF!</v>
      </c>
      <c r="M19" t="e">
        <f>+T(#REF!)</f>
        <v>#REF!</v>
      </c>
    </row>
    <row r="20" spans="1:13" x14ac:dyDescent="0.25">
      <c r="A20" t="s">
        <v>732</v>
      </c>
      <c r="B20" s="58" t="e">
        <f>IF(#REF!="","-",SUBSTITUTE(SUBSTITUTE(#REF!,";",","),"&amp;","И"))</f>
        <v>#REF!</v>
      </c>
      <c r="C20" s="58" t="e">
        <f>IF(#REF!="","-",VLOOKUP(#REF!,#REF!,2,FALSE))</f>
        <v>#REF!</v>
      </c>
      <c r="D20" s="58" t="e">
        <f>IF(#REF!="","-",SUBSTITUTE(SUBSTITUTE(#REF!,";",","),"&amp;","И"))</f>
        <v>#REF!</v>
      </c>
      <c r="E20" s="58" t="e">
        <f>IF(#REF!="","-",SUBSTITUTE(#REF!,";",","))</f>
        <v>#REF!</v>
      </c>
      <c r="F20" s="58" t="e">
        <f>IF(#REF!="","-",VLOOKUP(#REF!,#REF!,3,FALSE))</f>
        <v>#REF!</v>
      </c>
      <c r="G20" s="58" t="e">
        <f>IF(#REF!="","-",SUBSTITUTE(#REF!,";",","))</f>
        <v>#REF!</v>
      </c>
      <c r="H20" s="58" t="e">
        <f>IF(#REF!="","-",SUBSTITUTE(#REF!,";",","))</f>
        <v>#REF!</v>
      </c>
      <c r="I20" s="58" t="e">
        <f>IF(#REF!="","-",SUBSTITUTE(#REF!,";",","))</f>
        <v>#REF!</v>
      </c>
      <c r="J20" s="58" t="e">
        <f>IF(#REF!="","-",#REF!)</f>
        <v>#REF!</v>
      </c>
      <c r="K20" s="58" t="e">
        <f>IF(#REF!="","-",#REF!)</f>
        <v>#REF!</v>
      </c>
      <c r="L20" s="58" t="e">
        <v>#REF!</v>
      </c>
      <c r="M20" t="e">
        <f>+T(#REF!)</f>
        <v>#REF!</v>
      </c>
    </row>
    <row r="21" spans="1:13" x14ac:dyDescent="0.25">
      <c r="A21" t="s">
        <v>732</v>
      </c>
      <c r="B21" s="58" t="e">
        <f>IF(#REF!="","-",SUBSTITUTE(SUBSTITUTE(#REF!,";",","),"&amp;","И"))</f>
        <v>#REF!</v>
      </c>
      <c r="C21" s="58" t="e">
        <f>IF(#REF!="","-",VLOOKUP(#REF!,#REF!,2,FALSE))</f>
        <v>#REF!</v>
      </c>
      <c r="D21" s="58" t="e">
        <f>IF(#REF!="","-",SUBSTITUTE(SUBSTITUTE(#REF!,";",","),"&amp;","И"))</f>
        <v>#REF!</v>
      </c>
      <c r="E21" s="58" t="e">
        <f>IF(#REF!="","-",SUBSTITUTE(#REF!,";",","))</f>
        <v>#REF!</v>
      </c>
      <c r="F21" s="58" t="e">
        <f>IF(#REF!="","-",VLOOKUP(#REF!,#REF!,3,FALSE))</f>
        <v>#REF!</v>
      </c>
      <c r="G21" s="58" t="e">
        <f>IF(#REF!="","-",SUBSTITUTE(#REF!,";",","))</f>
        <v>#REF!</v>
      </c>
      <c r="H21" s="58" t="e">
        <f>IF(#REF!="","-",SUBSTITUTE(#REF!,";",","))</f>
        <v>#REF!</v>
      </c>
      <c r="I21" s="58" t="e">
        <f>IF(#REF!="","-",SUBSTITUTE(#REF!,";",","))</f>
        <v>#REF!</v>
      </c>
      <c r="J21" s="58" t="e">
        <f>IF(#REF!="","-",#REF!)</f>
        <v>#REF!</v>
      </c>
      <c r="K21" s="58" t="e">
        <f>IF(#REF!="","-",#REF!)</f>
        <v>#REF!</v>
      </c>
      <c r="L21" s="58" t="e">
        <v>#REF!</v>
      </c>
      <c r="M21" t="e">
        <f>+T(#REF!)</f>
        <v>#REF!</v>
      </c>
    </row>
    <row r="22" spans="1:13" x14ac:dyDescent="0.25">
      <c r="A22" t="s">
        <v>732</v>
      </c>
      <c r="B22" s="58" t="e">
        <f>IF(#REF!="","-",SUBSTITUTE(SUBSTITUTE(#REF!,";",","),"&amp;","И"))</f>
        <v>#REF!</v>
      </c>
      <c r="C22" s="58" t="e">
        <f>IF(#REF!="","-",VLOOKUP(#REF!,#REF!,2,FALSE))</f>
        <v>#REF!</v>
      </c>
      <c r="D22" s="58" t="e">
        <f>IF(#REF!="","-",SUBSTITUTE(SUBSTITUTE(#REF!,";",","),"&amp;","И"))</f>
        <v>#REF!</v>
      </c>
      <c r="E22" s="58" t="e">
        <f>IF(#REF!="","-",SUBSTITUTE(#REF!,";",","))</f>
        <v>#REF!</v>
      </c>
      <c r="F22" s="58" t="e">
        <f>IF(#REF!="","-",VLOOKUP(#REF!,#REF!,3,FALSE))</f>
        <v>#REF!</v>
      </c>
      <c r="G22" s="58" t="e">
        <f>IF(#REF!="","-",SUBSTITUTE(#REF!,";",","))</f>
        <v>#REF!</v>
      </c>
      <c r="H22" s="58" t="e">
        <f>IF(#REF!="","-",SUBSTITUTE(#REF!,";",","))</f>
        <v>#REF!</v>
      </c>
      <c r="I22" s="58" t="e">
        <f>IF(#REF!="","-",SUBSTITUTE(#REF!,";",","))</f>
        <v>#REF!</v>
      </c>
      <c r="J22" s="58" t="e">
        <f>IF(#REF!="","-",#REF!)</f>
        <v>#REF!</v>
      </c>
      <c r="K22" s="58" t="e">
        <f>IF(#REF!="","-",#REF!)</f>
        <v>#REF!</v>
      </c>
      <c r="L22" s="58" t="e">
        <v>#REF!</v>
      </c>
    </row>
    <row r="23" spans="1:13" x14ac:dyDescent="0.25">
      <c r="A23" t="s">
        <v>732</v>
      </c>
      <c r="B23" s="58" t="e">
        <f>IF(#REF!="","-",SUBSTITUTE(SUBSTITUTE(#REF!,";",","),"&amp;","И"))</f>
        <v>#REF!</v>
      </c>
      <c r="C23" s="58" t="e">
        <f>IF(#REF!="","-",VLOOKUP(#REF!,#REF!,2,FALSE))</f>
        <v>#REF!</v>
      </c>
      <c r="D23" s="58" t="e">
        <f>IF(#REF!="","-",SUBSTITUTE(SUBSTITUTE(#REF!,";",","),"&amp;","И"))</f>
        <v>#REF!</v>
      </c>
      <c r="E23" s="58" t="e">
        <f>IF(#REF!="","-",SUBSTITUTE(#REF!,";",","))</f>
        <v>#REF!</v>
      </c>
      <c r="F23" s="58" t="e">
        <f>IF(#REF!="","-",VLOOKUP(#REF!,#REF!,3,FALSE))</f>
        <v>#REF!</v>
      </c>
      <c r="G23" s="58" t="e">
        <f>IF(#REF!="","-",SUBSTITUTE(#REF!,";",","))</f>
        <v>#REF!</v>
      </c>
      <c r="H23" s="58" t="e">
        <f>IF(#REF!="","-",SUBSTITUTE(#REF!,";",","))</f>
        <v>#REF!</v>
      </c>
      <c r="I23" s="58" t="e">
        <f>IF(#REF!="","-",SUBSTITUTE(#REF!,";",","))</f>
        <v>#REF!</v>
      </c>
      <c r="J23" s="58" t="e">
        <f>IF(#REF!="","-",#REF!)</f>
        <v>#REF!</v>
      </c>
      <c r="K23" s="58" t="e">
        <f>IF(#REF!="","-",#REF!)</f>
        <v>#REF!</v>
      </c>
      <c r="L23" s="58" t="e">
        <v>#REF!</v>
      </c>
    </row>
    <row r="24" spans="1:13" x14ac:dyDescent="0.25">
      <c r="A24" t="s">
        <v>732</v>
      </c>
      <c r="B24" s="58" t="e">
        <f>IF(#REF!="","-",SUBSTITUTE(SUBSTITUTE(#REF!,";",","),"&amp;","И"))</f>
        <v>#REF!</v>
      </c>
      <c r="C24" s="58" t="e">
        <f>IF(#REF!="","-",VLOOKUP(#REF!,#REF!,2,FALSE))</f>
        <v>#REF!</v>
      </c>
      <c r="D24" s="58" t="e">
        <f>IF(#REF!="","-",SUBSTITUTE(SUBSTITUTE(#REF!,";",","),"&amp;","И"))</f>
        <v>#REF!</v>
      </c>
      <c r="E24" s="58" t="e">
        <f>IF(#REF!="","-",SUBSTITUTE(#REF!,";",","))</f>
        <v>#REF!</v>
      </c>
      <c r="F24" s="58" t="e">
        <f>IF(#REF!="","-",VLOOKUP(#REF!,#REF!,3,FALSE))</f>
        <v>#REF!</v>
      </c>
      <c r="G24" s="58" t="e">
        <f>IF(#REF!="","-",SUBSTITUTE(#REF!,";",","))</f>
        <v>#REF!</v>
      </c>
      <c r="H24" s="58" t="e">
        <f>IF(#REF!="","-",SUBSTITUTE(#REF!,";",","))</f>
        <v>#REF!</v>
      </c>
      <c r="I24" s="58" t="e">
        <f>IF(#REF!="","-",SUBSTITUTE(#REF!,";",","))</f>
        <v>#REF!</v>
      </c>
      <c r="J24" s="58" t="e">
        <f>IF(#REF!="","-",#REF!)</f>
        <v>#REF!</v>
      </c>
      <c r="K24" s="58" t="e">
        <f>IF(#REF!="","-",#REF!)</f>
        <v>#REF!</v>
      </c>
      <c r="L24" s="58" t="e">
        <v>#REF!</v>
      </c>
    </row>
    <row r="25" spans="1:13" x14ac:dyDescent="0.25">
      <c r="A25" t="s">
        <v>732</v>
      </c>
      <c r="B25" s="58" t="e">
        <f>IF(#REF!="","-",SUBSTITUTE(SUBSTITUTE(#REF!,";",","),"&amp;","И"))</f>
        <v>#REF!</v>
      </c>
      <c r="C25" s="58" t="e">
        <f>IF(#REF!="","-",VLOOKUP(#REF!,#REF!,2,FALSE))</f>
        <v>#REF!</v>
      </c>
      <c r="D25" s="58" t="e">
        <f>IF(#REF!="","-",SUBSTITUTE(SUBSTITUTE(#REF!,";",","),"&amp;","И"))</f>
        <v>#REF!</v>
      </c>
      <c r="E25" s="58" t="e">
        <f>IF(#REF!="","-",SUBSTITUTE(#REF!,";",","))</f>
        <v>#REF!</v>
      </c>
      <c r="F25" s="58" t="e">
        <f>IF(#REF!="","-",VLOOKUP(#REF!,#REF!,3,FALSE))</f>
        <v>#REF!</v>
      </c>
      <c r="G25" s="58" t="e">
        <f>IF(#REF!="","-",SUBSTITUTE(#REF!,";",","))</f>
        <v>#REF!</v>
      </c>
      <c r="H25" s="58" t="e">
        <f>IF(#REF!="","-",SUBSTITUTE(#REF!,";",","))</f>
        <v>#REF!</v>
      </c>
      <c r="I25" s="58" t="e">
        <f>IF(#REF!="","-",SUBSTITUTE(#REF!,";",","))</f>
        <v>#REF!</v>
      </c>
      <c r="J25" s="58" t="e">
        <f>IF(#REF!="","-",#REF!)</f>
        <v>#REF!</v>
      </c>
      <c r="K25" s="58" t="e">
        <f>IF(#REF!="","-",#REF!)</f>
        <v>#REF!</v>
      </c>
      <c r="L25" s="58" t="e">
        <v>#REF!</v>
      </c>
    </row>
    <row r="26" spans="1:13" x14ac:dyDescent="0.25">
      <c r="A26" t="s">
        <v>732</v>
      </c>
      <c r="B26" s="58" t="e">
        <f>IF(#REF!="","-",SUBSTITUTE(SUBSTITUTE(#REF!,";",","),"&amp;","И"))</f>
        <v>#REF!</v>
      </c>
      <c r="C26" s="58" t="e">
        <f>IF(#REF!="","-",VLOOKUP(#REF!,#REF!,2,FALSE))</f>
        <v>#REF!</v>
      </c>
      <c r="D26" s="58" t="e">
        <f>IF(#REF!="","-",SUBSTITUTE(SUBSTITUTE(#REF!,";",","),"&amp;","И"))</f>
        <v>#REF!</v>
      </c>
      <c r="E26" s="58" t="e">
        <f>IF(#REF!="","-",SUBSTITUTE(#REF!,";",","))</f>
        <v>#REF!</v>
      </c>
      <c r="F26" s="58" t="e">
        <f>IF(#REF!="","-",VLOOKUP(#REF!,#REF!,3,FALSE))</f>
        <v>#REF!</v>
      </c>
      <c r="G26" s="58" t="e">
        <f>IF(#REF!="","-",SUBSTITUTE(#REF!,";",","))</f>
        <v>#REF!</v>
      </c>
      <c r="H26" s="58" t="e">
        <f>IF(#REF!="","-",SUBSTITUTE(#REF!,";",","))</f>
        <v>#REF!</v>
      </c>
      <c r="I26" s="58" t="e">
        <f>IF(#REF!="","-",SUBSTITUTE(#REF!,";",","))</f>
        <v>#REF!</v>
      </c>
      <c r="J26" s="58" t="e">
        <f>IF(#REF!="","-",#REF!)</f>
        <v>#REF!</v>
      </c>
      <c r="K26" s="58" t="e">
        <f>IF(#REF!="","-",#REF!)</f>
        <v>#REF!</v>
      </c>
      <c r="L26" s="58" t="e">
        <v>#REF!</v>
      </c>
    </row>
    <row r="27" spans="1:13" x14ac:dyDescent="0.25">
      <c r="A27" t="s">
        <v>732</v>
      </c>
      <c r="B27" s="58" t="e">
        <f>IF(#REF!="","-",SUBSTITUTE(SUBSTITUTE(#REF!,";",","),"&amp;","И"))</f>
        <v>#REF!</v>
      </c>
      <c r="C27" s="58" t="e">
        <f>IF(#REF!="","-",VLOOKUP(#REF!,#REF!,2,FALSE))</f>
        <v>#REF!</v>
      </c>
      <c r="D27" s="58" t="e">
        <f>IF(#REF!="","-",SUBSTITUTE(SUBSTITUTE(#REF!,";",","),"&amp;","И"))</f>
        <v>#REF!</v>
      </c>
      <c r="E27" s="58" t="e">
        <f>IF(#REF!="","-",SUBSTITUTE(#REF!,";",","))</f>
        <v>#REF!</v>
      </c>
      <c r="F27" s="58" t="e">
        <f>IF(#REF!="","-",VLOOKUP(#REF!,#REF!,3,FALSE))</f>
        <v>#REF!</v>
      </c>
      <c r="G27" s="58" t="e">
        <f>IF(#REF!="","-",SUBSTITUTE(#REF!,";",","))</f>
        <v>#REF!</v>
      </c>
      <c r="H27" s="58" t="e">
        <f>IF(#REF!="","-",SUBSTITUTE(#REF!,";",","))</f>
        <v>#REF!</v>
      </c>
      <c r="I27" s="58" t="e">
        <f>IF(#REF!="","-",SUBSTITUTE(#REF!,";",","))</f>
        <v>#REF!</v>
      </c>
      <c r="J27" s="58" t="e">
        <f>IF(#REF!="","-",#REF!)</f>
        <v>#REF!</v>
      </c>
      <c r="K27" s="58" t="e">
        <f>IF(#REF!="","-",#REF!)</f>
        <v>#REF!</v>
      </c>
      <c r="L27" s="58" t="s">
        <v>93</v>
      </c>
    </row>
    <row r="28" spans="1:13" x14ac:dyDescent="0.25">
      <c r="A28" t="s">
        <v>732</v>
      </c>
      <c r="B28" s="58" t="e">
        <f>IF(#REF!="","-",SUBSTITUTE(SUBSTITUTE(#REF!,";",","),"&amp;","И"))</f>
        <v>#REF!</v>
      </c>
      <c r="C28" s="58" t="e">
        <f>IF(#REF!="","-",VLOOKUP(#REF!,#REF!,2,FALSE))</f>
        <v>#REF!</v>
      </c>
      <c r="D28" s="58" t="e">
        <f>IF(#REF!="","-",SUBSTITUTE(SUBSTITUTE(#REF!,";",","),"&amp;","И"))</f>
        <v>#REF!</v>
      </c>
      <c r="E28" s="58" t="e">
        <f>IF(#REF!="","-",SUBSTITUTE(#REF!,";",","))</f>
        <v>#REF!</v>
      </c>
      <c r="F28" s="58" t="e">
        <f>IF(#REF!="","-",VLOOKUP(#REF!,#REF!,3,FALSE))</f>
        <v>#REF!</v>
      </c>
      <c r="G28" s="58" t="e">
        <f>IF(#REF!="","-",SUBSTITUTE(#REF!,";",","))</f>
        <v>#REF!</v>
      </c>
      <c r="H28" s="58" t="e">
        <f>IF(#REF!="","-",SUBSTITUTE(#REF!,";",","))</f>
        <v>#REF!</v>
      </c>
      <c r="I28" s="58" t="e">
        <f>IF(#REF!="","-",SUBSTITUTE(#REF!,";",","))</f>
        <v>#REF!</v>
      </c>
      <c r="J28" s="58" t="e">
        <f>IF(#REF!="","-",#REF!)</f>
        <v>#REF!</v>
      </c>
      <c r="K28" s="58" t="e">
        <f>IF(#REF!="","-",#REF!)</f>
        <v>#REF!</v>
      </c>
      <c r="L28" s="58" t="s">
        <v>93</v>
      </c>
    </row>
    <row r="29" spans="1:13" x14ac:dyDescent="0.25">
      <c r="A29" t="s">
        <v>732</v>
      </c>
      <c r="B29" s="58" t="e">
        <f>IF(#REF!="","-",SUBSTITUTE(SUBSTITUTE(#REF!,";",","),"&amp;","И"))</f>
        <v>#REF!</v>
      </c>
      <c r="C29" s="58" t="e">
        <f>IF(#REF!="","-",VLOOKUP(#REF!,#REF!,2,FALSE))</f>
        <v>#REF!</v>
      </c>
      <c r="D29" s="58" t="e">
        <f>IF(#REF!="","-",SUBSTITUTE(SUBSTITUTE(#REF!,";",","),"&amp;","И"))</f>
        <v>#REF!</v>
      </c>
      <c r="E29" s="58" t="e">
        <f>IF(#REF!="","-",SUBSTITUTE(#REF!,";",","))</f>
        <v>#REF!</v>
      </c>
      <c r="F29" s="58" t="e">
        <f>IF(#REF!="","-",VLOOKUP(#REF!,#REF!,3,FALSE))</f>
        <v>#REF!</v>
      </c>
      <c r="G29" s="58" t="e">
        <f>IF(#REF!="","-",SUBSTITUTE(#REF!,";",","))</f>
        <v>#REF!</v>
      </c>
      <c r="H29" s="58" t="e">
        <f>IF(#REF!="","-",SUBSTITUTE(#REF!,";",","))</f>
        <v>#REF!</v>
      </c>
      <c r="I29" s="58" t="e">
        <f>IF(#REF!="","-",SUBSTITUTE(#REF!,";",","))</f>
        <v>#REF!</v>
      </c>
      <c r="J29" s="58" t="e">
        <f>IF(#REF!="","-",#REF!)</f>
        <v>#REF!</v>
      </c>
      <c r="K29" s="58" t="e">
        <f>IF(#REF!="","-",#REF!)</f>
        <v>#REF!</v>
      </c>
      <c r="L29" s="58" t="s">
        <v>93</v>
      </c>
    </row>
    <row r="30" spans="1:13" x14ac:dyDescent="0.25">
      <c r="A30" t="s">
        <v>732</v>
      </c>
      <c r="B30" s="58" t="e">
        <f>IF(#REF!="","-",SUBSTITUTE(SUBSTITUTE(#REF!,";",","),"&amp;","И"))</f>
        <v>#REF!</v>
      </c>
      <c r="C30" s="58" t="e">
        <f>IF(#REF!="","-",VLOOKUP(#REF!,#REF!,2,FALSE))</f>
        <v>#REF!</v>
      </c>
      <c r="D30" s="58" t="e">
        <f>IF(#REF!="","-",SUBSTITUTE(SUBSTITUTE(#REF!,";",","),"&amp;","И"))</f>
        <v>#REF!</v>
      </c>
      <c r="E30" s="58" t="e">
        <f>IF(#REF!="","-",SUBSTITUTE(#REF!,";",","))</f>
        <v>#REF!</v>
      </c>
      <c r="F30" s="58" t="e">
        <f>IF(#REF!="","-",VLOOKUP(#REF!,#REF!,3,FALSE))</f>
        <v>#REF!</v>
      </c>
      <c r="G30" s="58" t="e">
        <f>IF(#REF!="","-",SUBSTITUTE(#REF!,";",","))</f>
        <v>#REF!</v>
      </c>
      <c r="H30" s="58" t="e">
        <f>IF(#REF!="","-",SUBSTITUTE(#REF!,";",","))</f>
        <v>#REF!</v>
      </c>
      <c r="I30" s="58" t="e">
        <f>IF(#REF!="","-",SUBSTITUTE(#REF!,";",","))</f>
        <v>#REF!</v>
      </c>
      <c r="J30" s="58" t="e">
        <f>IF(#REF!="","-",#REF!)</f>
        <v>#REF!</v>
      </c>
      <c r="K30" s="58" t="e">
        <f>IF(#REF!="","-",#REF!)</f>
        <v>#REF!</v>
      </c>
      <c r="L30" s="58" t="s">
        <v>93</v>
      </c>
    </row>
    <row r="31" spans="1:13" x14ac:dyDescent="0.25">
      <c r="A31" t="s">
        <v>732</v>
      </c>
      <c r="B31" s="58" t="e">
        <f>IF(#REF!="","-",SUBSTITUTE(SUBSTITUTE(#REF!,";",","),"&amp;","И"))</f>
        <v>#REF!</v>
      </c>
      <c r="C31" s="58" t="e">
        <f>IF(#REF!="","-",VLOOKUP(#REF!,#REF!,2,FALSE))</f>
        <v>#REF!</v>
      </c>
      <c r="D31" s="58" t="e">
        <f>IF(#REF!="","-",SUBSTITUTE(SUBSTITUTE(#REF!,";",","),"&amp;","И"))</f>
        <v>#REF!</v>
      </c>
      <c r="E31" s="58" t="e">
        <f>IF(#REF!="","-",SUBSTITUTE(#REF!,";",","))</f>
        <v>#REF!</v>
      </c>
      <c r="F31" s="58" t="e">
        <f>IF(#REF!="","-",VLOOKUP(#REF!,#REF!,3,FALSE))</f>
        <v>#REF!</v>
      </c>
      <c r="G31" s="58" t="e">
        <f>IF(#REF!="","-",SUBSTITUTE(#REF!,";",","))</f>
        <v>#REF!</v>
      </c>
      <c r="H31" s="58" t="e">
        <f>IF(#REF!="","-",SUBSTITUTE(#REF!,";",","))</f>
        <v>#REF!</v>
      </c>
      <c r="I31" s="58" t="e">
        <f>IF(#REF!="","-",SUBSTITUTE(#REF!,";",","))</f>
        <v>#REF!</v>
      </c>
      <c r="J31" s="58" t="e">
        <f>IF(#REF!="","-",#REF!)</f>
        <v>#REF!</v>
      </c>
      <c r="K31" s="58" t="e">
        <f>IF(#REF!="","-",#REF!)</f>
        <v>#REF!</v>
      </c>
      <c r="L31" s="58" t="s">
        <v>93</v>
      </c>
    </row>
    <row r="32" spans="1:13" x14ac:dyDescent="0.25">
      <c r="A32" t="s">
        <v>732</v>
      </c>
      <c r="B32" s="58" t="e">
        <f>IF(#REF!="","-",SUBSTITUTE(SUBSTITUTE(#REF!,";",","),"&amp;","И"))</f>
        <v>#REF!</v>
      </c>
      <c r="C32" s="58" t="e">
        <f>IF(#REF!="","-",VLOOKUP(#REF!,#REF!,2,FALSE))</f>
        <v>#REF!</v>
      </c>
      <c r="D32" s="58" t="e">
        <f>IF(#REF!="","-",SUBSTITUTE(SUBSTITUTE(#REF!,";",","),"&amp;","И"))</f>
        <v>#REF!</v>
      </c>
      <c r="E32" s="58" t="e">
        <f>IF(#REF!="","-",SUBSTITUTE(#REF!,";",","))</f>
        <v>#REF!</v>
      </c>
      <c r="F32" s="58" t="e">
        <f>IF(#REF!="","-",VLOOKUP(#REF!,#REF!,3,FALSE))</f>
        <v>#REF!</v>
      </c>
      <c r="G32" s="58" t="e">
        <f>IF(#REF!="","-",SUBSTITUTE(#REF!,";",","))</f>
        <v>#REF!</v>
      </c>
      <c r="H32" s="58" t="e">
        <f>IF(#REF!="","-",SUBSTITUTE(#REF!,";",","))</f>
        <v>#REF!</v>
      </c>
      <c r="I32" s="58" t="e">
        <f>IF(#REF!="","-",SUBSTITUTE(#REF!,";",","))</f>
        <v>#REF!</v>
      </c>
      <c r="J32" s="58" t="e">
        <f>IF(#REF!="","-",#REF!)</f>
        <v>#REF!</v>
      </c>
      <c r="K32" s="58" t="e">
        <f>IF(#REF!="","-",#REF!)</f>
        <v>#REF!</v>
      </c>
      <c r="L32" s="58" t="s">
        <v>93</v>
      </c>
    </row>
    <row r="33" spans="1:12" x14ac:dyDescent="0.25">
      <c r="A33" t="s">
        <v>732</v>
      </c>
      <c r="B33" s="58" t="e">
        <f>IF(#REF!="","-",SUBSTITUTE(SUBSTITUTE(#REF!,";",","),"&amp;","И"))</f>
        <v>#REF!</v>
      </c>
      <c r="C33" s="58" t="e">
        <f>IF(#REF!="","-",VLOOKUP(#REF!,#REF!,2,FALSE))</f>
        <v>#REF!</v>
      </c>
      <c r="D33" s="58" t="e">
        <f>IF(#REF!="","-",SUBSTITUTE(SUBSTITUTE(#REF!,";",","),"&amp;","И"))</f>
        <v>#REF!</v>
      </c>
      <c r="E33" s="58" t="e">
        <f>IF(#REF!="","-",SUBSTITUTE(#REF!,";",","))</f>
        <v>#REF!</v>
      </c>
      <c r="F33" s="58" t="e">
        <f>IF(#REF!="","-",VLOOKUP(#REF!,#REF!,3,FALSE))</f>
        <v>#REF!</v>
      </c>
      <c r="G33" s="58" t="e">
        <f>IF(#REF!="","-",SUBSTITUTE(#REF!,";",","))</f>
        <v>#REF!</v>
      </c>
      <c r="H33" s="58" t="e">
        <f>IF(#REF!="","-",SUBSTITUTE(#REF!,";",","))</f>
        <v>#REF!</v>
      </c>
      <c r="I33" s="58" t="e">
        <f>IF(#REF!="","-",SUBSTITUTE(#REF!,";",","))</f>
        <v>#REF!</v>
      </c>
      <c r="J33" s="58" t="e">
        <f>IF(#REF!="","-",#REF!)</f>
        <v>#REF!</v>
      </c>
      <c r="K33" s="58" t="e">
        <f>IF(#REF!="","-",#REF!)</f>
        <v>#REF!</v>
      </c>
      <c r="L33" s="58" t="s">
        <v>93</v>
      </c>
    </row>
    <row r="34" spans="1:12" x14ac:dyDescent="0.25">
      <c r="A34" t="s">
        <v>732</v>
      </c>
      <c r="B34" s="58" t="e">
        <f>IF(#REF!="","-",SUBSTITUTE(SUBSTITUTE(#REF!,";",","),"&amp;","И"))</f>
        <v>#REF!</v>
      </c>
      <c r="C34" s="58" t="e">
        <f>IF(#REF!="","-",VLOOKUP(#REF!,#REF!,2,FALSE))</f>
        <v>#REF!</v>
      </c>
      <c r="D34" s="58" t="e">
        <f>IF(#REF!="","-",SUBSTITUTE(SUBSTITUTE(#REF!,";",","),"&amp;","И"))</f>
        <v>#REF!</v>
      </c>
      <c r="E34" s="58" t="e">
        <f>IF(#REF!="","-",SUBSTITUTE(#REF!,";",","))</f>
        <v>#REF!</v>
      </c>
      <c r="F34" s="58" t="e">
        <f>IF(#REF!="","-",VLOOKUP(#REF!,#REF!,3,FALSE))</f>
        <v>#REF!</v>
      </c>
      <c r="G34" s="58" t="e">
        <f>IF(#REF!="","-",SUBSTITUTE(#REF!,";",","))</f>
        <v>#REF!</v>
      </c>
      <c r="H34" s="58" t="e">
        <f>IF(#REF!="","-",SUBSTITUTE(#REF!,";",","))</f>
        <v>#REF!</v>
      </c>
      <c r="I34" s="58" t="e">
        <f>IF(#REF!="","-",SUBSTITUTE(#REF!,";",","))</f>
        <v>#REF!</v>
      </c>
      <c r="J34" s="58" t="e">
        <f>IF(#REF!="","-",#REF!)</f>
        <v>#REF!</v>
      </c>
      <c r="K34" s="58" t="e">
        <f>IF(#REF!="","-",#REF!)</f>
        <v>#REF!</v>
      </c>
      <c r="L34" s="58" t="s">
        <v>93</v>
      </c>
    </row>
    <row r="35" spans="1:12" x14ac:dyDescent="0.25">
      <c r="A35" t="s">
        <v>732</v>
      </c>
      <c r="B35" s="58" t="e">
        <f>IF(#REF!="","-",SUBSTITUTE(SUBSTITUTE(#REF!,";",","),"&amp;","И"))</f>
        <v>#REF!</v>
      </c>
      <c r="C35" s="58" t="e">
        <f>IF(#REF!="","-",VLOOKUP(#REF!,#REF!,2,FALSE))</f>
        <v>#REF!</v>
      </c>
      <c r="D35" s="58" t="e">
        <f>IF(#REF!="","-",SUBSTITUTE(SUBSTITUTE(#REF!,";",","),"&amp;","И"))</f>
        <v>#REF!</v>
      </c>
      <c r="E35" s="58" t="e">
        <f>IF(#REF!="","-",SUBSTITUTE(#REF!,";",","))</f>
        <v>#REF!</v>
      </c>
      <c r="F35" s="58" t="e">
        <f>IF(#REF!="","-",VLOOKUP(#REF!,#REF!,3,FALSE))</f>
        <v>#REF!</v>
      </c>
      <c r="G35" s="58" t="e">
        <f>IF(#REF!="","-",SUBSTITUTE(#REF!,";",","))</f>
        <v>#REF!</v>
      </c>
      <c r="H35" s="58" t="e">
        <f>IF(#REF!="","-",SUBSTITUTE(#REF!,";",","))</f>
        <v>#REF!</v>
      </c>
      <c r="I35" s="58" t="e">
        <f>IF(#REF!="","-",SUBSTITUTE(#REF!,";",","))</f>
        <v>#REF!</v>
      </c>
      <c r="J35" s="58" t="e">
        <f>IF(#REF!="","-",#REF!)</f>
        <v>#REF!</v>
      </c>
      <c r="K35" s="58" t="e">
        <f>IF(#REF!="","-",#REF!)</f>
        <v>#REF!</v>
      </c>
      <c r="L35" s="58" t="s">
        <v>93</v>
      </c>
    </row>
    <row r="36" spans="1:12" x14ac:dyDescent="0.25">
      <c r="A36" t="s">
        <v>732</v>
      </c>
      <c r="B36" s="58" t="e">
        <f>IF(#REF!="","-",SUBSTITUTE(SUBSTITUTE(#REF!,";",","),"&amp;","И"))</f>
        <v>#REF!</v>
      </c>
      <c r="C36" s="58" t="e">
        <f>IF(#REF!="","-",VLOOKUP(#REF!,#REF!,2,FALSE))</f>
        <v>#REF!</v>
      </c>
      <c r="D36" s="58" t="e">
        <f>IF(#REF!="","-",SUBSTITUTE(SUBSTITUTE(#REF!,";",","),"&amp;","И"))</f>
        <v>#REF!</v>
      </c>
      <c r="E36" s="58" t="e">
        <f>IF(#REF!="","-",SUBSTITUTE(#REF!,";",","))</f>
        <v>#REF!</v>
      </c>
      <c r="F36" s="58" t="e">
        <f>IF(#REF!="","-",VLOOKUP(#REF!,#REF!,3,FALSE))</f>
        <v>#REF!</v>
      </c>
      <c r="G36" s="58" t="e">
        <f>IF(#REF!="","-",SUBSTITUTE(#REF!,";",","))</f>
        <v>#REF!</v>
      </c>
      <c r="H36" s="58" t="e">
        <f>IF(#REF!="","-",SUBSTITUTE(#REF!,";",","))</f>
        <v>#REF!</v>
      </c>
      <c r="I36" s="58" t="e">
        <f>IF(#REF!="","-",SUBSTITUTE(#REF!,";",","))</f>
        <v>#REF!</v>
      </c>
      <c r="J36" s="58" t="e">
        <f>IF(#REF!="","-",#REF!)</f>
        <v>#REF!</v>
      </c>
      <c r="K36" s="58" t="e">
        <f>IF(#REF!="","-",#REF!)</f>
        <v>#REF!</v>
      </c>
      <c r="L36" s="58" t="s">
        <v>93</v>
      </c>
    </row>
    <row r="37" spans="1:12" x14ac:dyDescent="0.25">
      <c r="A37" t="s">
        <v>732</v>
      </c>
      <c r="B37" s="58" t="e">
        <f>IF(#REF!="","-",SUBSTITUTE(SUBSTITUTE(#REF!,";",","),"&amp;","И"))</f>
        <v>#REF!</v>
      </c>
      <c r="C37" s="58" t="e">
        <f>IF(#REF!="","-",VLOOKUP(#REF!,#REF!,2,FALSE))</f>
        <v>#REF!</v>
      </c>
      <c r="D37" s="58" t="e">
        <f>IF(#REF!="","-",SUBSTITUTE(SUBSTITUTE(#REF!,";",","),"&amp;","И"))</f>
        <v>#REF!</v>
      </c>
      <c r="E37" s="58" t="e">
        <f>IF(#REF!="","-",SUBSTITUTE(#REF!,";",","))</f>
        <v>#REF!</v>
      </c>
      <c r="F37" s="58" t="e">
        <f>IF(#REF!="","-",VLOOKUP(#REF!,#REF!,3,FALSE))</f>
        <v>#REF!</v>
      </c>
      <c r="G37" s="58" t="e">
        <f>IF(#REF!="","-",SUBSTITUTE(#REF!,";",","))</f>
        <v>#REF!</v>
      </c>
      <c r="H37" s="58" t="e">
        <f>IF(#REF!="","-",SUBSTITUTE(#REF!,";",","))</f>
        <v>#REF!</v>
      </c>
      <c r="I37" s="58" t="e">
        <f>IF(#REF!="","-",SUBSTITUTE(#REF!,";",","))</f>
        <v>#REF!</v>
      </c>
      <c r="J37" s="58" t="e">
        <f>IF(#REF!="","-",#REF!)</f>
        <v>#REF!</v>
      </c>
      <c r="K37" s="58" t="e">
        <f>IF(#REF!="","-",#REF!)</f>
        <v>#REF!</v>
      </c>
      <c r="L37" s="58" t="s">
        <v>93</v>
      </c>
    </row>
    <row r="38" spans="1:12" x14ac:dyDescent="0.25">
      <c r="A38" t="s">
        <v>732</v>
      </c>
      <c r="B38" s="58" t="e">
        <f>IF(#REF!="","-",SUBSTITUTE(SUBSTITUTE(#REF!,";",","),"&amp;","И"))</f>
        <v>#REF!</v>
      </c>
      <c r="C38" s="58" t="e">
        <f>IF(#REF!="","-",VLOOKUP(#REF!,#REF!,2,FALSE))</f>
        <v>#REF!</v>
      </c>
      <c r="D38" s="58" t="e">
        <f>IF(#REF!="","-",SUBSTITUTE(SUBSTITUTE(#REF!,";",","),"&amp;","И"))</f>
        <v>#REF!</v>
      </c>
      <c r="E38" s="58" t="e">
        <f>IF(#REF!="","-",SUBSTITUTE(#REF!,";",","))</f>
        <v>#REF!</v>
      </c>
      <c r="F38" s="58" t="e">
        <f>IF(#REF!="","-",VLOOKUP(#REF!,#REF!,3,FALSE))</f>
        <v>#REF!</v>
      </c>
      <c r="G38" s="58" t="e">
        <f>IF(#REF!="","-",SUBSTITUTE(#REF!,";",","))</f>
        <v>#REF!</v>
      </c>
      <c r="H38" s="58" t="e">
        <f>IF(#REF!="","-",SUBSTITUTE(#REF!,";",","))</f>
        <v>#REF!</v>
      </c>
      <c r="I38" s="58" t="e">
        <f>IF(#REF!="","-",SUBSTITUTE(#REF!,";",","))</f>
        <v>#REF!</v>
      </c>
      <c r="J38" s="58" t="e">
        <f>IF(#REF!="","-",#REF!)</f>
        <v>#REF!</v>
      </c>
      <c r="K38" s="58" t="e">
        <f>IF(#REF!="","-",#REF!)</f>
        <v>#REF!</v>
      </c>
      <c r="L38" s="58" t="e">
        <v>#REF!</v>
      </c>
    </row>
    <row r="39" spans="1:12" x14ac:dyDescent="0.25">
      <c r="A39" t="s">
        <v>732</v>
      </c>
      <c r="B39" s="58" t="e">
        <f>IF(#REF!="","-",SUBSTITUTE(SUBSTITUTE(#REF!,";",","),"&amp;","И"))</f>
        <v>#REF!</v>
      </c>
      <c r="C39" s="58" t="e">
        <f>IF(#REF!="","-",VLOOKUP(#REF!,#REF!,2,FALSE))</f>
        <v>#REF!</v>
      </c>
      <c r="D39" s="58" t="e">
        <f>IF(#REF!="","-",SUBSTITUTE(SUBSTITUTE(#REF!,";",","),"&amp;","И"))</f>
        <v>#REF!</v>
      </c>
      <c r="E39" s="58" t="e">
        <f>IF(#REF!="","-",SUBSTITUTE(#REF!,";",","))</f>
        <v>#REF!</v>
      </c>
      <c r="F39" s="58" t="e">
        <f>IF(#REF!="","-",VLOOKUP(#REF!,#REF!,3,FALSE))</f>
        <v>#REF!</v>
      </c>
      <c r="G39" s="58" t="e">
        <f>IF(#REF!="","-",SUBSTITUTE(#REF!,";",","))</f>
        <v>#REF!</v>
      </c>
      <c r="H39" s="58" t="e">
        <f>IF(#REF!="","-",SUBSTITUTE(#REF!,";",","))</f>
        <v>#REF!</v>
      </c>
      <c r="I39" s="58" t="e">
        <f>IF(#REF!="","-",SUBSTITUTE(#REF!,";",","))</f>
        <v>#REF!</v>
      </c>
      <c r="J39" s="58" t="e">
        <f>IF(#REF!="","-",#REF!)</f>
        <v>#REF!</v>
      </c>
      <c r="K39" s="58" t="e">
        <f>IF(#REF!="","-",#REF!)</f>
        <v>#REF!</v>
      </c>
      <c r="L39" s="58" t="e">
        <v>#REF!</v>
      </c>
    </row>
    <row r="40" spans="1:12" x14ac:dyDescent="0.25">
      <c r="A40" t="s">
        <v>732</v>
      </c>
      <c r="B40" s="58" t="e">
        <f>IF(#REF!="","-",SUBSTITUTE(SUBSTITUTE(#REF!,";",","),"&amp;","И"))</f>
        <v>#REF!</v>
      </c>
      <c r="C40" s="58" t="e">
        <f>IF(#REF!="","-",VLOOKUP(#REF!,#REF!,2,FALSE))</f>
        <v>#REF!</v>
      </c>
      <c r="D40" s="58" t="e">
        <f>IF(#REF!="","-",SUBSTITUTE(SUBSTITUTE(#REF!,";",","),"&amp;","И"))</f>
        <v>#REF!</v>
      </c>
      <c r="E40" s="58" t="e">
        <f>IF(#REF!="","-",SUBSTITUTE(#REF!,";",","))</f>
        <v>#REF!</v>
      </c>
      <c r="F40" s="58" t="e">
        <f>IF(#REF!="","-",VLOOKUP(#REF!,#REF!,3,FALSE))</f>
        <v>#REF!</v>
      </c>
      <c r="G40" s="58" t="e">
        <f>IF(#REF!="","-",SUBSTITUTE(#REF!,";",","))</f>
        <v>#REF!</v>
      </c>
      <c r="H40" s="58" t="e">
        <f>IF(#REF!="","-",SUBSTITUTE(#REF!,";",","))</f>
        <v>#REF!</v>
      </c>
      <c r="I40" s="58" t="e">
        <f>IF(#REF!="","-",SUBSTITUTE(#REF!,";",","))</f>
        <v>#REF!</v>
      </c>
      <c r="J40" s="58" t="e">
        <f>IF(#REF!="","-",#REF!)</f>
        <v>#REF!</v>
      </c>
      <c r="K40" s="58" t="e">
        <f>IF(#REF!="","-",#REF!)</f>
        <v>#REF!</v>
      </c>
      <c r="L40" s="58" t="e">
        <v>#REF!</v>
      </c>
    </row>
    <row r="41" spans="1:12" x14ac:dyDescent="0.25">
      <c r="A41" t="s">
        <v>732</v>
      </c>
      <c r="B41" s="58" t="e">
        <f>IF(#REF!="","-",SUBSTITUTE(SUBSTITUTE(#REF!,";",","),"&amp;","И"))</f>
        <v>#REF!</v>
      </c>
      <c r="C41" s="58" t="e">
        <f>IF(#REF!="","-",VLOOKUP(#REF!,#REF!,2,FALSE))</f>
        <v>#REF!</v>
      </c>
      <c r="D41" s="58" t="e">
        <f>IF(#REF!="","-",SUBSTITUTE(SUBSTITUTE(#REF!,";",","),"&amp;","И"))</f>
        <v>#REF!</v>
      </c>
      <c r="E41" s="58" t="e">
        <f>IF(#REF!="","-",SUBSTITUTE(#REF!,";",","))</f>
        <v>#REF!</v>
      </c>
      <c r="F41" s="58" t="e">
        <f>IF(#REF!="","-",VLOOKUP(#REF!,#REF!,3,FALSE))</f>
        <v>#REF!</v>
      </c>
      <c r="G41" s="58" t="e">
        <f>IF(#REF!="","-",SUBSTITUTE(#REF!,";",","))</f>
        <v>#REF!</v>
      </c>
      <c r="H41" s="58" t="e">
        <f>IF(#REF!="","-",SUBSTITUTE(#REF!,";",","))</f>
        <v>#REF!</v>
      </c>
      <c r="I41" s="58" t="e">
        <f>IF(#REF!="","-",SUBSTITUTE(#REF!,";",","))</f>
        <v>#REF!</v>
      </c>
      <c r="J41" s="58" t="e">
        <f>IF(#REF!="","-",#REF!)</f>
        <v>#REF!</v>
      </c>
      <c r="K41" s="58" t="e">
        <f>IF(#REF!="","-",#REF!)</f>
        <v>#REF!</v>
      </c>
      <c r="L41" s="58" t="e">
        <v>#REF!</v>
      </c>
    </row>
    <row r="42" spans="1:12" x14ac:dyDescent="0.25">
      <c r="A42" t="s">
        <v>732</v>
      </c>
      <c r="B42" s="58" t="e">
        <f>IF(#REF!="","-",SUBSTITUTE(SUBSTITUTE(#REF!,";",","),"&amp;","И"))</f>
        <v>#REF!</v>
      </c>
      <c r="C42" s="58" t="e">
        <f>IF(#REF!="","-",VLOOKUP(#REF!,#REF!,2,FALSE))</f>
        <v>#REF!</v>
      </c>
      <c r="D42" s="58" t="e">
        <f>IF(#REF!="","-",SUBSTITUTE(SUBSTITUTE(#REF!,";",","),"&amp;","И"))</f>
        <v>#REF!</v>
      </c>
      <c r="E42" s="58" t="e">
        <f>IF(#REF!="","-",SUBSTITUTE(#REF!,";",","))</f>
        <v>#REF!</v>
      </c>
      <c r="F42" s="58" t="e">
        <f>IF(#REF!="","-",VLOOKUP(#REF!,#REF!,3,FALSE))</f>
        <v>#REF!</v>
      </c>
      <c r="G42" s="58" t="e">
        <f>IF(#REF!="","-",SUBSTITUTE(#REF!,";",","))</f>
        <v>#REF!</v>
      </c>
      <c r="H42" s="58" t="e">
        <f>IF(#REF!="","-",SUBSTITUTE(#REF!,";",","))</f>
        <v>#REF!</v>
      </c>
      <c r="I42" s="58" t="e">
        <f>IF(#REF!="","-",SUBSTITUTE(#REF!,";",","))</f>
        <v>#REF!</v>
      </c>
      <c r="J42" s="58" t="e">
        <f>IF(#REF!="","-",#REF!)</f>
        <v>#REF!</v>
      </c>
      <c r="K42" s="58" t="e">
        <f>IF(#REF!="","-",#REF!)</f>
        <v>#REF!</v>
      </c>
      <c r="L42" s="58" t="e">
        <v>#REF!</v>
      </c>
    </row>
    <row r="43" spans="1:12" x14ac:dyDescent="0.25">
      <c r="A43" t="s">
        <v>732</v>
      </c>
      <c r="B43" s="58" t="e">
        <f>IF(#REF!="","-",SUBSTITUTE(SUBSTITUTE(#REF!,";",","),"&amp;","И"))</f>
        <v>#REF!</v>
      </c>
      <c r="C43" s="58" t="e">
        <f>IF(#REF!="","-",VLOOKUP(#REF!,#REF!,2,FALSE))</f>
        <v>#REF!</v>
      </c>
      <c r="D43" s="58" t="e">
        <f>IF(#REF!="","-",SUBSTITUTE(SUBSTITUTE(#REF!,";",","),"&amp;","И"))</f>
        <v>#REF!</v>
      </c>
      <c r="E43" s="58" t="e">
        <f>IF(#REF!="","-",SUBSTITUTE(#REF!,";",","))</f>
        <v>#REF!</v>
      </c>
      <c r="F43" s="58" t="e">
        <f>IF(#REF!="","-",VLOOKUP(#REF!,#REF!,3,FALSE))</f>
        <v>#REF!</v>
      </c>
      <c r="G43" s="58" t="e">
        <f>IF(#REF!="","-",SUBSTITUTE(#REF!,";",","))</f>
        <v>#REF!</v>
      </c>
      <c r="H43" s="58" t="e">
        <f>IF(#REF!="","-",SUBSTITUTE(#REF!,";",","))</f>
        <v>#REF!</v>
      </c>
      <c r="I43" s="58" t="e">
        <f>IF(#REF!="","-",SUBSTITUTE(#REF!,";",","))</f>
        <v>#REF!</v>
      </c>
      <c r="J43" s="58" t="e">
        <f>IF(#REF!="","-",#REF!)</f>
        <v>#REF!</v>
      </c>
      <c r="K43" s="58" t="e">
        <f>IF(#REF!="","-",#REF!)</f>
        <v>#REF!</v>
      </c>
      <c r="L43" s="58" t="e">
        <v>#REF!</v>
      </c>
    </row>
    <row r="44" spans="1:12" x14ac:dyDescent="0.25">
      <c r="A44" t="s">
        <v>732</v>
      </c>
      <c r="B44" s="58" t="e">
        <f>IF(#REF!="","-",SUBSTITUTE(SUBSTITUTE(#REF!,";",","),"&amp;","И"))</f>
        <v>#REF!</v>
      </c>
      <c r="C44" s="58" t="e">
        <f>IF(#REF!="","-",VLOOKUP(#REF!,#REF!,2,FALSE))</f>
        <v>#REF!</v>
      </c>
      <c r="D44" s="58" t="e">
        <f>IF(#REF!="","-",SUBSTITUTE(SUBSTITUTE(#REF!,";",","),"&amp;","И"))</f>
        <v>#REF!</v>
      </c>
      <c r="E44" s="58" t="e">
        <f>IF(#REF!="","-",SUBSTITUTE(#REF!,";",","))</f>
        <v>#REF!</v>
      </c>
      <c r="F44" s="58" t="e">
        <f>IF(#REF!="","-",VLOOKUP(#REF!,#REF!,3,FALSE))</f>
        <v>#REF!</v>
      </c>
      <c r="G44" s="58" t="e">
        <f>IF(#REF!="","-",SUBSTITUTE(#REF!,";",","))</f>
        <v>#REF!</v>
      </c>
      <c r="H44" s="58" t="e">
        <f>IF(#REF!="","-",SUBSTITUTE(#REF!,";",","))</f>
        <v>#REF!</v>
      </c>
      <c r="I44" s="58" t="e">
        <f>IF(#REF!="","-",SUBSTITUTE(#REF!,";",","))</f>
        <v>#REF!</v>
      </c>
      <c r="J44" s="58" t="e">
        <f>IF(#REF!="","-",#REF!)</f>
        <v>#REF!</v>
      </c>
      <c r="K44" s="58" t="e">
        <f>IF(#REF!="","-",#REF!)</f>
        <v>#REF!</v>
      </c>
      <c r="L44" s="58" t="e">
        <v>#REF!</v>
      </c>
    </row>
    <row r="45" spans="1:12" x14ac:dyDescent="0.25">
      <c r="A45" t="s">
        <v>732</v>
      </c>
      <c r="B45" s="58" t="e">
        <f>IF(#REF!="","-",SUBSTITUTE(SUBSTITUTE(#REF!,";",","),"&amp;","И"))</f>
        <v>#REF!</v>
      </c>
      <c r="C45" s="58" t="e">
        <f>IF(#REF!="","-",VLOOKUP(#REF!,#REF!,2,FALSE))</f>
        <v>#REF!</v>
      </c>
      <c r="D45" s="58" t="e">
        <f>IF(#REF!="","-",SUBSTITUTE(SUBSTITUTE(#REF!,";",","),"&amp;","И"))</f>
        <v>#REF!</v>
      </c>
      <c r="E45" s="58" t="e">
        <f>IF(#REF!="","-",SUBSTITUTE(#REF!,";",","))</f>
        <v>#REF!</v>
      </c>
      <c r="F45" s="58" t="e">
        <f>IF(#REF!="","-",VLOOKUP(#REF!,#REF!,3,FALSE))</f>
        <v>#REF!</v>
      </c>
      <c r="G45" s="58" t="e">
        <f>IF(#REF!="","-",SUBSTITUTE(#REF!,";",","))</f>
        <v>#REF!</v>
      </c>
      <c r="H45" s="58" t="e">
        <f>IF(#REF!="","-",SUBSTITUTE(#REF!,";",","))</f>
        <v>#REF!</v>
      </c>
      <c r="I45" s="58" t="e">
        <f>IF(#REF!="","-",SUBSTITUTE(#REF!,";",","))</f>
        <v>#REF!</v>
      </c>
      <c r="J45" s="58" t="e">
        <f>IF(#REF!="","-",#REF!)</f>
        <v>#REF!</v>
      </c>
      <c r="K45" s="58" t="e">
        <f>IF(#REF!="","-",#REF!)</f>
        <v>#REF!</v>
      </c>
      <c r="L45" s="58" t="e">
        <v>#REF!</v>
      </c>
    </row>
    <row r="46" spans="1:12" x14ac:dyDescent="0.25">
      <c r="A46" t="s">
        <v>732</v>
      </c>
      <c r="B46" s="58" t="e">
        <f>IF(#REF!="","-",SUBSTITUTE(SUBSTITUTE(#REF!,";",","),"&amp;","И"))</f>
        <v>#REF!</v>
      </c>
      <c r="C46" s="58" t="e">
        <f>IF(#REF!="","-",VLOOKUP(#REF!,#REF!,2,FALSE))</f>
        <v>#REF!</v>
      </c>
      <c r="D46" s="58" t="e">
        <f>IF(#REF!="","-",SUBSTITUTE(SUBSTITUTE(#REF!,";",","),"&amp;","И"))</f>
        <v>#REF!</v>
      </c>
      <c r="E46" s="58" t="e">
        <f>IF(#REF!="","-",SUBSTITUTE(#REF!,";",","))</f>
        <v>#REF!</v>
      </c>
      <c r="F46" s="58" t="e">
        <f>IF(#REF!="","-",VLOOKUP(#REF!,#REF!,3,FALSE))</f>
        <v>#REF!</v>
      </c>
      <c r="G46" s="58" t="e">
        <f>IF(#REF!="","-",SUBSTITUTE(#REF!,";",","))</f>
        <v>#REF!</v>
      </c>
      <c r="H46" s="58" t="e">
        <f>IF(#REF!="","-",SUBSTITUTE(#REF!,";",","))</f>
        <v>#REF!</v>
      </c>
      <c r="I46" s="58" t="e">
        <f>IF(#REF!="","-",SUBSTITUTE(#REF!,";",","))</f>
        <v>#REF!</v>
      </c>
      <c r="J46" s="58" t="e">
        <f>IF(#REF!="","-",#REF!)</f>
        <v>#REF!</v>
      </c>
      <c r="K46" s="58" t="e">
        <f>IF(#REF!="","-",#REF!)</f>
        <v>#REF!</v>
      </c>
      <c r="L46" s="58" t="e">
        <v>#REF!</v>
      </c>
    </row>
    <row r="47" spans="1:12" x14ac:dyDescent="0.25">
      <c r="A47" t="s">
        <v>732</v>
      </c>
      <c r="B47" s="58" t="e">
        <f>IF(#REF!="","-",SUBSTITUTE(SUBSTITUTE(#REF!,";",","),"&amp;","И"))</f>
        <v>#REF!</v>
      </c>
      <c r="C47" s="58" t="e">
        <f>IF(#REF!="","-",VLOOKUP(#REF!,#REF!,2,FALSE))</f>
        <v>#REF!</v>
      </c>
      <c r="D47" s="58" t="e">
        <f>IF(#REF!="","-",SUBSTITUTE(SUBSTITUTE(#REF!,";",","),"&amp;","И"))</f>
        <v>#REF!</v>
      </c>
      <c r="E47" s="58" t="e">
        <f>IF(#REF!="","-",SUBSTITUTE(#REF!,";",","))</f>
        <v>#REF!</v>
      </c>
      <c r="F47" s="58" t="e">
        <f>IF(#REF!="","-",VLOOKUP(#REF!,#REF!,3,FALSE))</f>
        <v>#REF!</v>
      </c>
      <c r="G47" s="58" t="e">
        <f>IF(#REF!="","-",SUBSTITUTE(#REF!,";",","))</f>
        <v>#REF!</v>
      </c>
      <c r="H47" s="58" t="e">
        <f>IF(#REF!="","-",SUBSTITUTE(#REF!,";",","))</f>
        <v>#REF!</v>
      </c>
      <c r="I47" s="58" t="e">
        <f>IF(#REF!="","-",SUBSTITUTE(#REF!,";",","))</f>
        <v>#REF!</v>
      </c>
      <c r="J47" s="58" t="e">
        <f>IF(#REF!="","-",#REF!)</f>
        <v>#REF!</v>
      </c>
      <c r="K47" s="58" t="e">
        <f>IF(#REF!="","-",#REF!)</f>
        <v>#REF!</v>
      </c>
      <c r="L47" s="58" t="e">
        <v>#REF!</v>
      </c>
    </row>
    <row r="48" spans="1:12" x14ac:dyDescent="0.25">
      <c r="A48" t="s">
        <v>732</v>
      </c>
      <c r="B48" s="58" t="e">
        <f>IF(#REF!="","-",SUBSTITUTE(SUBSTITUTE(#REF!,";",","),"&amp;","И"))</f>
        <v>#REF!</v>
      </c>
      <c r="C48" s="58" t="e">
        <f>IF(#REF!="","-",VLOOKUP(#REF!,#REF!,2,FALSE))</f>
        <v>#REF!</v>
      </c>
      <c r="D48" s="58" t="e">
        <f>IF(#REF!="","-",SUBSTITUTE(SUBSTITUTE(#REF!,";",","),"&amp;","И"))</f>
        <v>#REF!</v>
      </c>
      <c r="E48" s="58" t="e">
        <f>IF(#REF!="","-",SUBSTITUTE(#REF!,";",","))</f>
        <v>#REF!</v>
      </c>
      <c r="F48" s="58" t="e">
        <f>IF(#REF!="","-",VLOOKUP(#REF!,#REF!,3,FALSE))</f>
        <v>#REF!</v>
      </c>
      <c r="G48" s="58" t="e">
        <f>IF(#REF!="","-",SUBSTITUTE(#REF!,";",","))</f>
        <v>#REF!</v>
      </c>
      <c r="H48" s="58" t="e">
        <f>IF(#REF!="","-",SUBSTITUTE(#REF!,";",","))</f>
        <v>#REF!</v>
      </c>
      <c r="I48" s="58" t="e">
        <f>IF(#REF!="","-",SUBSTITUTE(#REF!,";",","))</f>
        <v>#REF!</v>
      </c>
      <c r="J48" s="58" t="e">
        <f>IF(#REF!="","-",#REF!)</f>
        <v>#REF!</v>
      </c>
      <c r="K48" s="58" t="e">
        <f>IF(#REF!="","-",#REF!)</f>
        <v>#REF!</v>
      </c>
      <c r="L48" s="58" t="e">
        <v>#REF!</v>
      </c>
    </row>
    <row r="49" spans="1:12" x14ac:dyDescent="0.25">
      <c r="A49" t="s">
        <v>732</v>
      </c>
      <c r="B49" s="58" t="e">
        <f>IF(#REF!="","-",SUBSTITUTE(SUBSTITUTE(#REF!,";",","),"&amp;","И"))</f>
        <v>#REF!</v>
      </c>
      <c r="C49" s="58" t="e">
        <f>IF(#REF!="","-",VLOOKUP(#REF!,#REF!,2,FALSE))</f>
        <v>#REF!</v>
      </c>
      <c r="D49" s="58" t="e">
        <f>IF(#REF!="","-",SUBSTITUTE(SUBSTITUTE(#REF!,";",","),"&amp;","И"))</f>
        <v>#REF!</v>
      </c>
      <c r="E49" s="58" t="e">
        <f>IF(#REF!="","-",SUBSTITUTE(#REF!,";",","))</f>
        <v>#REF!</v>
      </c>
      <c r="F49" s="58" t="e">
        <f>IF(#REF!="","-",VLOOKUP(#REF!,#REF!,3,FALSE))</f>
        <v>#REF!</v>
      </c>
      <c r="G49" s="58" t="e">
        <f>IF(#REF!="","-",SUBSTITUTE(#REF!,";",","))</f>
        <v>#REF!</v>
      </c>
      <c r="H49" s="58" t="e">
        <f>IF(#REF!="","-",SUBSTITUTE(#REF!,";",","))</f>
        <v>#REF!</v>
      </c>
      <c r="I49" s="58" t="e">
        <f>IF(#REF!="","-",SUBSTITUTE(#REF!,";",","))</f>
        <v>#REF!</v>
      </c>
      <c r="J49" s="58" t="e">
        <f>IF(#REF!="","-",#REF!)</f>
        <v>#REF!</v>
      </c>
      <c r="K49" s="58" t="e">
        <f>IF(#REF!="","-",#REF!)</f>
        <v>#REF!</v>
      </c>
      <c r="L49" s="58" t="s">
        <v>93</v>
      </c>
    </row>
    <row r="50" spans="1:12" x14ac:dyDescent="0.25">
      <c r="A50" t="s">
        <v>732</v>
      </c>
      <c r="B50" s="58" t="e">
        <f>IF(#REF!="","-",SUBSTITUTE(SUBSTITUTE(#REF!,";",","),"&amp;","И"))</f>
        <v>#REF!</v>
      </c>
      <c r="C50" s="58" t="e">
        <f>IF(#REF!="","-",VLOOKUP(#REF!,#REF!,2,FALSE))</f>
        <v>#REF!</v>
      </c>
      <c r="D50" s="58" t="e">
        <f>IF(#REF!="","-",SUBSTITUTE(SUBSTITUTE(#REF!,";",","),"&amp;","И"))</f>
        <v>#REF!</v>
      </c>
      <c r="E50" s="58" t="e">
        <f>IF(#REF!="","-",SUBSTITUTE(#REF!,";",","))</f>
        <v>#REF!</v>
      </c>
      <c r="F50" s="58" t="e">
        <f>IF(#REF!="","-",VLOOKUP(#REF!,#REF!,3,FALSE))</f>
        <v>#REF!</v>
      </c>
      <c r="G50" s="58" t="e">
        <f>IF(#REF!="","-",SUBSTITUTE(#REF!,";",","))</f>
        <v>#REF!</v>
      </c>
      <c r="H50" s="58" t="e">
        <f>IF(#REF!="","-",SUBSTITUTE(#REF!,";",","))</f>
        <v>#REF!</v>
      </c>
      <c r="I50" s="58" t="e">
        <f>IF(#REF!="","-",SUBSTITUTE(#REF!,";",","))</f>
        <v>#REF!</v>
      </c>
      <c r="J50" s="58" t="e">
        <f>IF(#REF!="","-",#REF!)</f>
        <v>#REF!</v>
      </c>
      <c r="K50" s="58" t="e">
        <f>IF(#REF!="","-",#REF!)</f>
        <v>#REF!</v>
      </c>
      <c r="L50" s="58" t="s">
        <v>93</v>
      </c>
    </row>
    <row r="51" spans="1:12" x14ac:dyDescent="0.25">
      <c r="A51" t="s">
        <v>732</v>
      </c>
      <c r="B51" s="58" t="e">
        <f>IF(#REF!="","-",SUBSTITUTE(SUBSTITUTE(#REF!,";",","),"&amp;","И"))</f>
        <v>#REF!</v>
      </c>
      <c r="C51" s="58" t="e">
        <f>IF(#REF!="","-",VLOOKUP(#REF!,#REF!,2,FALSE))</f>
        <v>#REF!</v>
      </c>
      <c r="D51" s="58" t="e">
        <f>IF(#REF!="","-",SUBSTITUTE(SUBSTITUTE(#REF!,";",","),"&amp;","И"))</f>
        <v>#REF!</v>
      </c>
      <c r="E51" s="58" t="e">
        <f>IF(#REF!="","-",SUBSTITUTE(#REF!,";",","))</f>
        <v>#REF!</v>
      </c>
      <c r="F51" s="58" t="e">
        <f>IF(#REF!="","-",VLOOKUP(#REF!,#REF!,3,FALSE))</f>
        <v>#REF!</v>
      </c>
      <c r="G51" s="58" t="e">
        <f>IF(#REF!="","-",SUBSTITUTE(#REF!,";",","))</f>
        <v>#REF!</v>
      </c>
      <c r="H51" s="58" t="e">
        <f>IF(#REF!="","-",SUBSTITUTE(#REF!,";",","))</f>
        <v>#REF!</v>
      </c>
      <c r="I51" s="58" t="e">
        <f>IF(#REF!="","-",SUBSTITUTE(#REF!,";",","))</f>
        <v>#REF!</v>
      </c>
      <c r="J51" s="58" t="e">
        <f>IF(#REF!="","-",#REF!)</f>
        <v>#REF!</v>
      </c>
      <c r="K51" s="58" t="e">
        <f>IF(#REF!="","-",#REF!)</f>
        <v>#REF!</v>
      </c>
      <c r="L51" s="58" t="s">
        <v>93</v>
      </c>
    </row>
    <row r="52" spans="1:12" x14ac:dyDescent="0.25">
      <c r="A52" t="s">
        <v>732</v>
      </c>
      <c r="B52" s="58" t="e">
        <f>IF(#REF!="","-",SUBSTITUTE(SUBSTITUTE(#REF!,";",","),"&amp;","И"))</f>
        <v>#REF!</v>
      </c>
      <c r="C52" s="58" t="e">
        <f>IF(#REF!="","-",VLOOKUP(#REF!,#REF!,2,FALSE))</f>
        <v>#REF!</v>
      </c>
      <c r="D52" s="58" t="e">
        <f>IF(#REF!="","-",SUBSTITUTE(SUBSTITUTE(#REF!,";",","),"&amp;","И"))</f>
        <v>#REF!</v>
      </c>
      <c r="E52" s="58" t="e">
        <f>IF(#REF!="","-",SUBSTITUTE(#REF!,";",","))</f>
        <v>#REF!</v>
      </c>
      <c r="F52" s="58" t="e">
        <f>IF(#REF!="","-",VLOOKUP(#REF!,#REF!,3,FALSE))</f>
        <v>#REF!</v>
      </c>
      <c r="G52" s="58" t="e">
        <f>IF(#REF!="","-",SUBSTITUTE(#REF!,";",","))</f>
        <v>#REF!</v>
      </c>
      <c r="H52" s="58" t="e">
        <f>IF(#REF!="","-",SUBSTITUTE(#REF!,";",","))</f>
        <v>#REF!</v>
      </c>
      <c r="I52" s="58" t="e">
        <f>IF(#REF!="","-",SUBSTITUTE(#REF!,";",","))</f>
        <v>#REF!</v>
      </c>
      <c r="J52" s="58" t="e">
        <f>IF(#REF!="","-",#REF!)</f>
        <v>#REF!</v>
      </c>
      <c r="K52" s="58" t="e">
        <f>IF(#REF!="","-",#REF!)</f>
        <v>#REF!</v>
      </c>
      <c r="L52" s="58" t="s">
        <v>93</v>
      </c>
    </row>
    <row r="53" spans="1:12" x14ac:dyDescent="0.25">
      <c r="A53" t="s">
        <v>732</v>
      </c>
      <c r="B53" s="58" t="e">
        <f>IF(#REF!="","-",SUBSTITUTE(SUBSTITUTE(#REF!,";",","),"&amp;","И"))</f>
        <v>#REF!</v>
      </c>
      <c r="C53" s="58" t="e">
        <f>IF(#REF!="","-",VLOOKUP(#REF!,#REF!,2,FALSE))</f>
        <v>#REF!</v>
      </c>
      <c r="D53" s="58" t="e">
        <f>IF(#REF!="","-",SUBSTITUTE(SUBSTITUTE(#REF!,";",","),"&amp;","И"))</f>
        <v>#REF!</v>
      </c>
      <c r="E53" s="58" t="e">
        <f>IF(#REF!="","-",SUBSTITUTE(#REF!,";",","))</f>
        <v>#REF!</v>
      </c>
      <c r="F53" s="58" t="e">
        <f>IF(#REF!="","-",VLOOKUP(#REF!,#REF!,3,FALSE))</f>
        <v>#REF!</v>
      </c>
      <c r="G53" s="58" t="e">
        <f>IF(#REF!="","-",SUBSTITUTE(#REF!,";",","))</f>
        <v>#REF!</v>
      </c>
      <c r="H53" s="58" t="e">
        <f>IF(#REF!="","-",SUBSTITUTE(#REF!,";",","))</f>
        <v>#REF!</v>
      </c>
      <c r="I53" s="58" t="e">
        <f>IF(#REF!="","-",SUBSTITUTE(#REF!,";",","))</f>
        <v>#REF!</v>
      </c>
      <c r="J53" s="58" t="e">
        <f>IF(#REF!="","-",#REF!)</f>
        <v>#REF!</v>
      </c>
      <c r="K53" s="58" t="e">
        <f>IF(#REF!="","-",#REF!)</f>
        <v>#REF!</v>
      </c>
      <c r="L53" s="58" t="s">
        <v>93</v>
      </c>
    </row>
    <row r="54" spans="1:12" x14ac:dyDescent="0.25">
      <c r="A54" t="s">
        <v>732</v>
      </c>
      <c r="B54" s="58" t="e">
        <f>IF(#REF!="","-",SUBSTITUTE(SUBSTITUTE(#REF!,";",","),"&amp;","И"))</f>
        <v>#REF!</v>
      </c>
      <c r="C54" s="58" t="e">
        <f>IF(#REF!="","-",VLOOKUP(#REF!,#REF!,2,FALSE))</f>
        <v>#REF!</v>
      </c>
      <c r="D54" s="58" t="e">
        <f>IF(#REF!="","-",SUBSTITUTE(SUBSTITUTE(#REF!,";",","),"&amp;","И"))</f>
        <v>#REF!</v>
      </c>
      <c r="E54" s="58" t="e">
        <f>IF(#REF!="","-",SUBSTITUTE(#REF!,";",","))</f>
        <v>#REF!</v>
      </c>
      <c r="F54" s="58" t="e">
        <f>IF(#REF!="","-",VLOOKUP(#REF!,#REF!,3,FALSE))</f>
        <v>#REF!</v>
      </c>
      <c r="G54" s="58" t="e">
        <f>IF(#REF!="","-",SUBSTITUTE(#REF!,";",","))</f>
        <v>#REF!</v>
      </c>
      <c r="H54" s="58" t="e">
        <f>IF(#REF!="","-",SUBSTITUTE(#REF!,";",","))</f>
        <v>#REF!</v>
      </c>
      <c r="I54" s="58" t="e">
        <f>IF(#REF!="","-",SUBSTITUTE(#REF!,";",","))</f>
        <v>#REF!</v>
      </c>
      <c r="J54" s="58" t="e">
        <f>IF(#REF!="","-",#REF!)</f>
        <v>#REF!</v>
      </c>
      <c r="K54" s="58" t="e">
        <f>IF(#REF!="","-",#REF!)</f>
        <v>#REF!</v>
      </c>
      <c r="L54" s="58" t="s">
        <v>93</v>
      </c>
    </row>
    <row r="55" spans="1:12" x14ac:dyDescent="0.25">
      <c r="A55" t="s">
        <v>732</v>
      </c>
      <c r="B55" s="58" t="e">
        <f>IF(#REF!="","-",SUBSTITUTE(SUBSTITUTE(#REF!,";",","),"&amp;","И"))</f>
        <v>#REF!</v>
      </c>
      <c r="C55" s="58" t="e">
        <f>IF(#REF!="","-",VLOOKUP(#REF!,#REF!,2,FALSE))</f>
        <v>#REF!</v>
      </c>
      <c r="D55" s="58" t="e">
        <f>IF(#REF!="","-",SUBSTITUTE(SUBSTITUTE(#REF!,";",","),"&amp;","И"))</f>
        <v>#REF!</v>
      </c>
      <c r="E55" s="58" t="e">
        <f>IF(#REF!="","-",SUBSTITUTE(#REF!,";",","))</f>
        <v>#REF!</v>
      </c>
      <c r="F55" s="58" t="e">
        <f>IF(#REF!="","-",VLOOKUP(#REF!,#REF!,3,FALSE))</f>
        <v>#REF!</v>
      </c>
      <c r="G55" s="58" t="e">
        <f>IF(#REF!="","-",SUBSTITUTE(#REF!,";",","))</f>
        <v>#REF!</v>
      </c>
      <c r="H55" s="58" t="e">
        <f>IF(#REF!="","-",SUBSTITUTE(#REF!,";",","))</f>
        <v>#REF!</v>
      </c>
      <c r="I55" s="58" t="e">
        <f>IF(#REF!="","-",SUBSTITUTE(#REF!,";",","))</f>
        <v>#REF!</v>
      </c>
      <c r="J55" s="58" t="e">
        <f>IF(#REF!="","-",#REF!)</f>
        <v>#REF!</v>
      </c>
      <c r="K55" s="58" t="e">
        <f>IF(#REF!="","-",#REF!)</f>
        <v>#REF!</v>
      </c>
      <c r="L55" s="58" t="s">
        <v>93</v>
      </c>
    </row>
    <row r="56" spans="1:12" x14ac:dyDescent="0.25">
      <c r="A56" t="s">
        <v>732</v>
      </c>
      <c r="B56" s="58" t="e">
        <f>IF(#REF!="","-",SUBSTITUTE(SUBSTITUTE(#REF!,";",","),"&amp;","И"))</f>
        <v>#REF!</v>
      </c>
      <c r="C56" s="58" t="e">
        <f>IF(#REF!="","-",VLOOKUP(#REF!,#REF!,2,FALSE))</f>
        <v>#REF!</v>
      </c>
      <c r="D56" s="58" t="e">
        <f>IF(#REF!="","-",SUBSTITUTE(SUBSTITUTE(#REF!,";",","),"&amp;","И"))</f>
        <v>#REF!</v>
      </c>
      <c r="E56" s="58" t="e">
        <f>IF(#REF!="","-",SUBSTITUTE(#REF!,";",","))</f>
        <v>#REF!</v>
      </c>
      <c r="F56" s="58" t="e">
        <f>IF(#REF!="","-",VLOOKUP(#REF!,#REF!,3,FALSE))</f>
        <v>#REF!</v>
      </c>
      <c r="G56" s="58" t="e">
        <f>IF(#REF!="","-",SUBSTITUTE(#REF!,";",","))</f>
        <v>#REF!</v>
      </c>
      <c r="H56" s="58" t="e">
        <f>IF(#REF!="","-",SUBSTITUTE(#REF!,";",","))</f>
        <v>#REF!</v>
      </c>
      <c r="I56" s="58" t="e">
        <f>IF(#REF!="","-",SUBSTITUTE(#REF!,";",","))</f>
        <v>#REF!</v>
      </c>
      <c r="J56" s="58" t="e">
        <f>IF(#REF!="","-",#REF!)</f>
        <v>#REF!</v>
      </c>
      <c r="K56" s="58" t="e">
        <f>IF(#REF!="","-",#REF!)</f>
        <v>#REF!</v>
      </c>
      <c r="L56" s="58" t="s">
        <v>93</v>
      </c>
    </row>
    <row r="57" spans="1:12" x14ac:dyDescent="0.25">
      <c r="A57" t="s">
        <v>732</v>
      </c>
      <c r="B57" s="58" t="e">
        <f>IF(#REF!="","-",SUBSTITUTE(SUBSTITUTE(#REF!,";",","),"&amp;","И"))</f>
        <v>#REF!</v>
      </c>
      <c r="C57" s="58" t="e">
        <f>IF(#REF!="","-",VLOOKUP(#REF!,#REF!,2,FALSE))</f>
        <v>#REF!</v>
      </c>
      <c r="D57" s="58" t="e">
        <f>IF(#REF!="","-",SUBSTITUTE(SUBSTITUTE(#REF!,";",","),"&amp;","И"))</f>
        <v>#REF!</v>
      </c>
      <c r="E57" s="58" t="e">
        <f>IF(#REF!="","-",SUBSTITUTE(#REF!,";",","))</f>
        <v>#REF!</v>
      </c>
      <c r="F57" s="58" t="e">
        <f>IF(#REF!="","-",VLOOKUP(#REF!,#REF!,3,FALSE))</f>
        <v>#REF!</v>
      </c>
      <c r="G57" s="58" t="e">
        <f>IF(#REF!="","-",SUBSTITUTE(#REF!,";",","))</f>
        <v>#REF!</v>
      </c>
      <c r="H57" s="58" t="e">
        <f>IF(#REF!="","-",SUBSTITUTE(#REF!,";",","))</f>
        <v>#REF!</v>
      </c>
      <c r="I57" s="58" t="e">
        <f>IF(#REF!="","-",SUBSTITUTE(#REF!,";",","))</f>
        <v>#REF!</v>
      </c>
      <c r="J57" s="58" t="e">
        <f>IF(#REF!="","-",#REF!)</f>
        <v>#REF!</v>
      </c>
      <c r="K57" s="58" t="e">
        <f>IF(#REF!="","-",#REF!)</f>
        <v>#REF!</v>
      </c>
      <c r="L57" s="58" t="s">
        <v>93</v>
      </c>
    </row>
    <row r="58" spans="1:12" x14ac:dyDescent="0.25">
      <c r="A58" t="s">
        <v>732</v>
      </c>
      <c r="B58" s="58" t="e">
        <f>IF(#REF!="","-",SUBSTITUTE(SUBSTITUTE(#REF!,";",","),"&amp;","И"))</f>
        <v>#REF!</v>
      </c>
      <c r="C58" s="58" t="e">
        <f>IF(#REF!="","-",VLOOKUP(#REF!,#REF!,2,FALSE))</f>
        <v>#REF!</v>
      </c>
      <c r="D58" s="58" t="e">
        <f>IF(#REF!="","-",SUBSTITUTE(SUBSTITUTE(#REF!,";",","),"&amp;","И"))</f>
        <v>#REF!</v>
      </c>
      <c r="E58" s="58" t="e">
        <f>IF(#REF!="","-",SUBSTITUTE(#REF!,";",","))</f>
        <v>#REF!</v>
      </c>
      <c r="F58" s="58" t="e">
        <f>IF(#REF!="","-",VLOOKUP(#REF!,#REF!,3,FALSE))</f>
        <v>#REF!</v>
      </c>
      <c r="G58" s="58" t="e">
        <f>IF(#REF!="","-",SUBSTITUTE(#REF!,";",","))</f>
        <v>#REF!</v>
      </c>
      <c r="H58" s="58" t="e">
        <f>IF(#REF!="","-",SUBSTITUTE(#REF!,";",","))</f>
        <v>#REF!</v>
      </c>
      <c r="I58" s="58" t="e">
        <f>IF(#REF!="","-",SUBSTITUTE(#REF!,";",","))</f>
        <v>#REF!</v>
      </c>
      <c r="J58" s="58" t="e">
        <f>IF(#REF!="","-",#REF!)</f>
        <v>#REF!</v>
      </c>
      <c r="K58" s="58" t="e">
        <f>IF(#REF!="","-",#REF!)</f>
        <v>#REF!</v>
      </c>
      <c r="L58" s="58" t="s">
        <v>93</v>
      </c>
    </row>
    <row r="59" spans="1:12" x14ac:dyDescent="0.25">
      <c r="A59" t="s">
        <v>732</v>
      </c>
      <c r="B59" s="58" t="e">
        <f>IF(#REF!="","-",SUBSTITUTE(SUBSTITUTE(#REF!,";",","),"&amp;","И"))</f>
        <v>#REF!</v>
      </c>
      <c r="C59" s="58" t="e">
        <f>IF(#REF!="","-",VLOOKUP(#REF!,#REF!,2,FALSE))</f>
        <v>#REF!</v>
      </c>
      <c r="D59" s="58" t="e">
        <f>IF(#REF!="","-",SUBSTITUTE(SUBSTITUTE(#REF!,";",","),"&amp;","И"))</f>
        <v>#REF!</v>
      </c>
      <c r="E59" s="58" t="e">
        <f>IF(#REF!="","-",SUBSTITUTE(#REF!,";",","))</f>
        <v>#REF!</v>
      </c>
      <c r="F59" s="58" t="e">
        <f>IF(#REF!="","-",VLOOKUP(#REF!,#REF!,3,FALSE))</f>
        <v>#REF!</v>
      </c>
      <c r="G59" s="58" t="e">
        <f>IF(#REF!="","-",SUBSTITUTE(#REF!,";",","))</f>
        <v>#REF!</v>
      </c>
      <c r="H59" s="58" t="e">
        <f>IF(#REF!="","-",SUBSTITUTE(#REF!,";",","))</f>
        <v>#REF!</v>
      </c>
      <c r="I59" s="58" t="e">
        <f>IF(#REF!="","-",SUBSTITUTE(#REF!,";",","))</f>
        <v>#REF!</v>
      </c>
      <c r="J59" s="58" t="e">
        <f>IF(#REF!="","-",#REF!)</f>
        <v>#REF!</v>
      </c>
      <c r="K59" s="58" t="e">
        <f>IF(#REF!="","-",#REF!)</f>
        <v>#REF!</v>
      </c>
      <c r="L59" s="58" t="e">
        <v>#REF!</v>
      </c>
    </row>
    <row r="60" spans="1:12" x14ac:dyDescent="0.25">
      <c r="A60" t="s">
        <v>732</v>
      </c>
      <c r="B60" s="58" t="e">
        <f>IF(#REF!="","-",SUBSTITUTE(SUBSTITUTE(#REF!,";",","),"&amp;","И"))</f>
        <v>#REF!</v>
      </c>
      <c r="C60" s="58" t="e">
        <f>IF(#REF!="","-",VLOOKUP(#REF!,#REF!,2,FALSE))</f>
        <v>#REF!</v>
      </c>
      <c r="D60" s="58" t="e">
        <f>IF(#REF!="","-",SUBSTITUTE(SUBSTITUTE(#REF!,";",","),"&amp;","И"))</f>
        <v>#REF!</v>
      </c>
      <c r="E60" s="58" t="e">
        <f>IF(#REF!="","-",SUBSTITUTE(#REF!,";",","))</f>
        <v>#REF!</v>
      </c>
      <c r="F60" s="58" t="e">
        <f>IF(#REF!="","-",VLOOKUP(#REF!,#REF!,3,FALSE))</f>
        <v>#REF!</v>
      </c>
      <c r="G60" s="58" t="e">
        <f>IF(#REF!="","-",SUBSTITUTE(#REF!,";",","))</f>
        <v>#REF!</v>
      </c>
      <c r="H60" s="58" t="e">
        <f>IF(#REF!="","-",SUBSTITUTE(#REF!,";",","))</f>
        <v>#REF!</v>
      </c>
      <c r="I60" s="58" t="e">
        <f>IF(#REF!="","-",SUBSTITUTE(#REF!,";",","))</f>
        <v>#REF!</v>
      </c>
      <c r="J60" s="58" t="e">
        <f>IF(#REF!="","-",#REF!)</f>
        <v>#REF!</v>
      </c>
      <c r="K60" s="58" t="e">
        <f>IF(#REF!="","-",#REF!)</f>
        <v>#REF!</v>
      </c>
      <c r="L60" s="58" t="e">
        <v>#REF!</v>
      </c>
    </row>
    <row r="61" spans="1:12" x14ac:dyDescent="0.25">
      <c r="A61" t="s">
        <v>732</v>
      </c>
      <c r="B61" s="58" t="e">
        <f>IF(#REF!="","-",SUBSTITUTE(SUBSTITUTE(#REF!,";",","),"&amp;","И"))</f>
        <v>#REF!</v>
      </c>
      <c r="C61" s="58" t="e">
        <f>IF(#REF!="","-",VLOOKUP(#REF!,#REF!,2,FALSE))</f>
        <v>#REF!</v>
      </c>
      <c r="D61" s="58" t="e">
        <f>IF(#REF!="","-",SUBSTITUTE(SUBSTITUTE(#REF!,";",","),"&amp;","И"))</f>
        <v>#REF!</v>
      </c>
      <c r="E61" s="58" t="e">
        <f>IF(#REF!="","-",SUBSTITUTE(#REF!,";",","))</f>
        <v>#REF!</v>
      </c>
      <c r="F61" s="58" t="e">
        <f>IF(#REF!="","-",VLOOKUP(#REF!,#REF!,3,FALSE))</f>
        <v>#REF!</v>
      </c>
      <c r="G61" s="58" t="e">
        <f>IF(#REF!="","-",SUBSTITUTE(#REF!,";",","))</f>
        <v>#REF!</v>
      </c>
      <c r="H61" s="58" t="e">
        <f>IF(#REF!="","-",SUBSTITUTE(#REF!,";",","))</f>
        <v>#REF!</v>
      </c>
      <c r="I61" s="58" t="e">
        <f>IF(#REF!="","-",SUBSTITUTE(#REF!,";",","))</f>
        <v>#REF!</v>
      </c>
      <c r="J61" s="58" t="e">
        <f>IF(#REF!="","-",#REF!)</f>
        <v>#REF!</v>
      </c>
      <c r="K61" s="58" t="e">
        <f>IF(#REF!="","-",#REF!)</f>
        <v>#REF!</v>
      </c>
      <c r="L61" s="58" t="e">
        <v>#REF!</v>
      </c>
    </row>
    <row r="62" spans="1:12" x14ac:dyDescent="0.25">
      <c r="A62" t="s">
        <v>732</v>
      </c>
      <c r="B62" s="58" t="e">
        <f>IF(#REF!="","-",SUBSTITUTE(SUBSTITUTE(#REF!,";",","),"&amp;","И"))</f>
        <v>#REF!</v>
      </c>
      <c r="C62" s="58" t="e">
        <f>IF(#REF!="","-",VLOOKUP(#REF!,#REF!,2,FALSE))</f>
        <v>#REF!</v>
      </c>
      <c r="D62" s="58" t="e">
        <f>IF(#REF!="","-",SUBSTITUTE(SUBSTITUTE(#REF!,";",","),"&amp;","И"))</f>
        <v>#REF!</v>
      </c>
      <c r="E62" s="58" t="e">
        <f>IF(#REF!="","-",SUBSTITUTE(#REF!,";",","))</f>
        <v>#REF!</v>
      </c>
      <c r="F62" s="58" t="e">
        <f>IF(#REF!="","-",VLOOKUP(#REF!,#REF!,3,FALSE))</f>
        <v>#REF!</v>
      </c>
      <c r="G62" s="58" t="e">
        <f>IF(#REF!="","-",SUBSTITUTE(#REF!,";",","))</f>
        <v>#REF!</v>
      </c>
      <c r="H62" s="58" t="e">
        <f>IF(#REF!="","-",SUBSTITUTE(#REF!,";",","))</f>
        <v>#REF!</v>
      </c>
      <c r="I62" s="58" t="e">
        <f>IF(#REF!="","-",SUBSTITUTE(#REF!,";",","))</f>
        <v>#REF!</v>
      </c>
      <c r="J62" s="58" t="e">
        <f>IF(#REF!="","-",#REF!)</f>
        <v>#REF!</v>
      </c>
      <c r="K62" s="58" t="e">
        <f>IF(#REF!="","-",#REF!)</f>
        <v>#REF!</v>
      </c>
      <c r="L62" s="58" t="e">
        <v>#REF!</v>
      </c>
    </row>
    <row r="63" spans="1:12" x14ac:dyDescent="0.25">
      <c r="A63" t="s">
        <v>732</v>
      </c>
      <c r="B63" s="58" t="e">
        <f>IF(#REF!="","-",SUBSTITUTE(SUBSTITUTE(#REF!,";",","),"&amp;","И"))</f>
        <v>#REF!</v>
      </c>
      <c r="C63" s="58" t="e">
        <f>IF(#REF!="","-",VLOOKUP(#REF!,#REF!,2,FALSE))</f>
        <v>#REF!</v>
      </c>
      <c r="D63" s="58" t="e">
        <f>IF(#REF!="","-",SUBSTITUTE(SUBSTITUTE(#REF!,";",","),"&amp;","И"))</f>
        <v>#REF!</v>
      </c>
      <c r="E63" s="58" t="e">
        <f>IF(#REF!="","-",SUBSTITUTE(#REF!,";",","))</f>
        <v>#REF!</v>
      </c>
      <c r="F63" s="58" t="e">
        <f>IF(#REF!="","-",VLOOKUP(#REF!,#REF!,3,FALSE))</f>
        <v>#REF!</v>
      </c>
      <c r="G63" s="58" t="e">
        <f>IF(#REF!="","-",SUBSTITUTE(#REF!,";",","))</f>
        <v>#REF!</v>
      </c>
      <c r="H63" s="58" t="e">
        <f>IF(#REF!="","-",SUBSTITUTE(#REF!,";",","))</f>
        <v>#REF!</v>
      </c>
      <c r="I63" s="58" t="e">
        <f>IF(#REF!="","-",SUBSTITUTE(#REF!,";",","))</f>
        <v>#REF!</v>
      </c>
      <c r="J63" s="58" t="e">
        <f>IF(#REF!="","-",#REF!)</f>
        <v>#REF!</v>
      </c>
      <c r="K63" s="58" t="e">
        <f>IF(#REF!="","-",#REF!)</f>
        <v>#REF!</v>
      </c>
      <c r="L63" s="58" t="e">
        <v>#REF!</v>
      </c>
    </row>
    <row r="64" spans="1:12" x14ac:dyDescent="0.25">
      <c r="A64" t="s">
        <v>732</v>
      </c>
      <c r="B64" s="58" t="e">
        <f>IF(#REF!="","-",SUBSTITUTE(SUBSTITUTE(#REF!,";",","),"&amp;","И"))</f>
        <v>#REF!</v>
      </c>
      <c r="C64" s="58" t="e">
        <f>IF(#REF!="","-",VLOOKUP(#REF!,#REF!,2,FALSE))</f>
        <v>#REF!</v>
      </c>
      <c r="D64" s="58" t="e">
        <f>IF(#REF!="","-",SUBSTITUTE(SUBSTITUTE(#REF!,";",","),"&amp;","И"))</f>
        <v>#REF!</v>
      </c>
      <c r="E64" s="58" t="e">
        <f>IF(#REF!="","-",SUBSTITUTE(#REF!,";",","))</f>
        <v>#REF!</v>
      </c>
      <c r="F64" s="58" t="e">
        <f>IF(#REF!="","-",VLOOKUP(#REF!,#REF!,3,FALSE))</f>
        <v>#REF!</v>
      </c>
      <c r="G64" s="58" t="e">
        <f>IF(#REF!="","-",SUBSTITUTE(#REF!,";",","))</f>
        <v>#REF!</v>
      </c>
      <c r="H64" s="58" t="e">
        <f>IF(#REF!="","-",SUBSTITUTE(#REF!,";",","))</f>
        <v>#REF!</v>
      </c>
      <c r="I64" s="58" t="e">
        <f>IF(#REF!="","-",SUBSTITUTE(#REF!,";",","))</f>
        <v>#REF!</v>
      </c>
      <c r="J64" s="58" t="e">
        <f>IF(#REF!="","-",#REF!)</f>
        <v>#REF!</v>
      </c>
      <c r="K64" s="58" t="e">
        <f>IF(#REF!="","-",#REF!)</f>
        <v>#REF!</v>
      </c>
      <c r="L64" s="58" t="e">
        <v>#REF!</v>
      </c>
    </row>
    <row r="65" spans="1:12" x14ac:dyDescent="0.25">
      <c r="A65" t="s">
        <v>732</v>
      </c>
      <c r="B65" s="58" t="e">
        <f>IF(#REF!="","-",SUBSTITUTE(SUBSTITUTE(#REF!,";",","),"&amp;","И"))</f>
        <v>#REF!</v>
      </c>
      <c r="C65" s="58" t="e">
        <f>IF(#REF!="","-",VLOOKUP(#REF!,#REF!,2,FALSE))</f>
        <v>#REF!</v>
      </c>
      <c r="D65" s="58" t="e">
        <f>IF(#REF!="","-",SUBSTITUTE(SUBSTITUTE(#REF!,";",","),"&amp;","И"))</f>
        <v>#REF!</v>
      </c>
      <c r="E65" s="58" t="e">
        <f>IF(#REF!="","-",SUBSTITUTE(#REF!,";",","))</f>
        <v>#REF!</v>
      </c>
      <c r="F65" s="58" t="e">
        <f>IF(#REF!="","-",VLOOKUP(#REF!,#REF!,3,FALSE))</f>
        <v>#REF!</v>
      </c>
      <c r="G65" s="58" t="e">
        <f>IF(#REF!="","-",SUBSTITUTE(#REF!,";",","))</f>
        <v>#REF!</v>
      </c>
      <c r="H65" s="58" t="e">
        <f>IF(#REF!="","-",SUBSTITUTE(#REF!,";",","))</f>
        <v>#REF!</v>
      </c>
      <c r="I65" s="58" t="e">
        <f>IF(#REF!="","-",SUBSTITUTE(#REF!,";",","))</f>
        <v>#REF!</v>
      </c>
      <c r="J65" s="58" t="e">
        <f>IF(#REF!="","-",#REF!)</f>
        <v>#REF!</v>
      </c>
      <c r="K65" s="58" t="e">
        <f>IF(#REF!="","-",#REF!)</f>
        <v>#REF!</v>
      </c>
      <c r="L65" s="58" t="e">
        <v>#REF!</v>
      </c>
    </row>
    <row r="66" spans="1:12" x14ac:dyDescent="0.25">
      <c r="A66" t="s">
        <v>732</v>
      </c>
      <c r="B66" s="58" t="e">
        <f>IF(#REF!="","-",SUBSTITUTE(SUBSTITUTE(#REF!,";",","),"&amp;","И"))</f>
        <v>#REF!</v>
      </c>
      <c r="C66" s="58" t="e">
        <f>IF(#REF!="","-",VLOOKUP(#REF!,#REF!,2,FALSE))</f>
        <v>#REF!</v>
      </c>
      <c r="D66" s="58" t="e">
        <f>IF(#REF!="","-",SUBSTITUTE(SUBSTITUTE(#REF!,";",","),"&amp;","И"))</f>
        <v>#REF!</v>
      </c>
      <c r="E66" s="58" t="e">
        <f>IF(#REF!="","-",SUBSTITUTE(#REF!,";",","))</f>
        <v>#REF!</v>
      </c>
      <c r="F66" s="58" t="e">
        <f>IF(#REF!="","-",VLOOKUP(#REF!,#REF!,3,FALSE))</f>
        <v>#REF!</v>
      </c>
      <c r="G66" s="58" t="e">
        <f>IF(#REF!="","-",SUBSTITUTE(#REF!,";",","))</f>
        <v>#REF!</v>
      </c>
      <c r="H66" s="58" t="e">
        <f>IF(#REF!="","-",SUBSTITUTE(#REF!,";",","))</f>
        <v>#REF!</v>
      </c>
      <c r="I66" s="58" t="e">
        <f>IF(#REF!="","-",SUBSTITUTE(#REF!,";",","))</f>
        <v>#REF!</v>
      </c>
      <c r="J66" s="58" t="e">
        <f>IF(#REF!="","-",#REF!)</f>
        <v>#REF!</v>
      </c>
      <c r="K66" s="58" t="e">
        <f>IF(#REF!="","-",#REF!)</f>
        <v>#REF!</v>
      </c>
      <c r="L66" s="58" t="e">
        <v>#REF!</v>
      </c>
    </row>
    <row r="67" spans="1:12" x14ac:dyDescent="0.25">
      <c r="A67" t="s">
        <v>732</v>
      </c>
      <c r="B67" s="58" t="e">
        <f>IF(#REF!="","-",SUBSTITUTE(SUBSTITUTE(#REF!,";",","),"&amp;","И"))</f>
        <v>#REF!</v>
      </c>
      <c r="C67" s="58" t="e">
        <f>IF(#REF!="","-",VLOOKUP(#REF!,#REF!,2,FALSE))</f>
        <v>#REF!</v>
      </c>
      <c r="D67" s="58" t="e">
        <f>IF(#REF!="","-",SUBSTITUTE(SUBSTITUTE(#REF!,";",","),"&amp;","И"))</f>
        <v>#REF!</v>
      </c>
      <c r="E67" s="58" t="e">
        <f>IF(#REF!="","-",SUBSTITUTE(#REF!,";",","))</f>
        <v>#REF!</v>
      </c>
      <c r="F67" s="58" t="e">
        <f>IF(#REF!="","-",VLOOKUP(#REF!,#REF!,3,FALSE))</f>
        <v>#REF!</v>
      </c>
      <c r="G67" s="58" t="e">
        <f>IF(#REF!="","-",SUBSTITUTE(#REF!,";",","))</f>
        <v>#REF!</v>
      </c>
      <c r="H67" s="58" t="e">
        <f>IF(#REF!="","-",SUBSTITUTE(#REF!,";",","))</f>
        <v>#REF!</v>
      </c>
      <c r="I67" s="58" t="e">
        <f>IF(#REF!="","-",SUBSTITUTE(#REF!,";",","))</f>
        <v>#REF!</v>
      </c>
      <c r="J67" s="58" t="e">
        <f>IF(#REF!="","-",#REF!)</f>
        <v>#REF!</v>
      </c>
      <c r="K67" s="58" t="e">
        <f>IF(#REF!="","-",#REF!)</f>
        <v>#REF!</v>
      </c>
      <c r="L67" s="58" t="e">
        <v>#REF!</v>
      </c>
    </row>
    <row r="68" spans="1:12" x14ac:dyDescent="0.25">
      <c r="A68" t="s">
        <v>732</v>
      </c>
      <c r="B68" s="58" t="e">
        <f>IF(#REF!="","-",SUBSTITUTE(SUBSTITUTE(#REF!,";",","),"&amp;","И"))</f>
        <v>#REF!</v>
      </c>
      <c r="C68" s="58" t="e">
        <f>IF(#REF!="","-",VLOOKUP(#REF!,#REF!,2,FALSE))</f>
        <v>#REF!</v>
      </c>
      <c r="D68" s="58" t="e">
        <f>IF(#REF!="","-",SUBSTITUTE(SUBSTITUTE(#REF!,";",","),"&amp;","И"))</f>
        <v>#REF!</v>
      </c>
      <c r="E68" s="58" t="e">
        <f>IF(#REF!="","-",SUBSTITUTE(#REF!,";",","))</f>
        <v>#REF!</v>
      </c>
      <c r="F68" s="58" t="e">
        <f>IF(#REF!="","-",VLOOKUP(#REF!,#REF!,3,FALSE))</f>
        <v>#REF!</v>
      </c>
      <c r="G68" s="58" t="e">
        <f>IF(#REF!="","-",SUBSTITUTE(#REF!,";",","))</f>
        <v>#REF!</v>
      </c>
      <c r="H68" s="58" t="e">
        <f>IF(#REF!="","-",SUBSTITUTE(#REF!,";",","))</f>
        <v>#REF!</v>
      </c>
      <c r="I68" s="58" t="e">
        <f>IF(#REF!="","-",SUBSTITUTE(#REF!,";",","))</f>
        <v>#REF!</v>
      </c>
      <c r="J68" s="58" t="e">
        <f>IF(#REF!="","-",#REF!)</f>
        <v>#REF!</v>
      </c>
      <c r="K68" s="58" t="e">
        <f>IF(#REF!="","-",#REF!)</f>
        <v>#REF!</v>
      </c>
      <c r="L68" s="58" t="e">
        <v>#REF!</v>
      </c>
    </row>
    <row r="69" spans="1:12" x14ac:dyDescent="0.25">
      <c r="A69" t="s">
        <v>732</v>
      </c>
      <c r="B69" s="58" t="e">
        <f>IF(#REF!="","-",SUBSTITUTE(SUBSTITUTE(#REF!,";",","),"&amp;","И"))</f>
        <v>#REF!</v>
      </c>
      <c r="C69" s="58" t="e">
        <f>IF(#REF!="","-",VLOOKUP(#REF!,#REF!,2,FALSE))</f>
        <v>#REF!</v>
      </c>
      <c r="D69" s="58" t="e">
        <f>IF(#REF!="","-",SUBSTITUTE(SUBSTITUTE(#REF!,";",","),"&amp;","И"))</f>
        <v>#REF!</v>
      </c>
      <c r="E69" s="58" t="e">
        <f>IF(#REF!="","-",SUBSTITUTE(#REF!,";",","))</f>
        <v>#REF!</v>
      </c>
      <c r="F69" s="58" t="e">
        <f>IF(#REF!="","-",VLOOKUP(#REF!,#REF!,3,FALSE))</f>
        <v>#REF!</v>
      </c>
      <c r="G69" s="58" t="e">
        <f>IF(#REF!="","-",SUBSTITUTE(#REF!,";",","))</f>
        <v>#REF!</v>
      </c>
      <c r="H69" s="58" t="e">
        <f>IF(#REF!="","-",SUBSTITUTE(#REF!,";",","))</f>
        <v>#REF!</v>
      </c>
      <c r="I69" s="58" t="e">
        <f>IF(#REF!="","-",SUBSTITUTE(#REF!,";",","))</f>
        <v>#REF!</v>
      </c>
      <c r="J69" s="58" t="e">
        <f>IF(#REF!="","-",#REF!)</f>
        <v>#REF!</v>
      </c>
      <c r="K69" s="58" t="e">
        <f>IF(#REF!="","-",#REF!)</f>
        <v>#REF!</v>
      </c>
      <c r="L69" s="58" t="s">
        <v>93</v>
      </c>
    </row>
    <row r="70" spans="1:12" x14ac:dyDescent="0.25">
      <c r="A70" t="s">
        <v>732</v>
      </c>
      <c r="B70" s="58" t="e">
        <f>IF(#REF!="","-",SUBSTITUTE(SUBSTITUTE(#REF!,";",","),"&amp;","И"))</f>
        <v>#REF!</v>
      </c>
      <c r="C70" s="58" t="e">
        <f>IF(#REF!="","-",VLOOKUP(#REF!,#REF!,2,FALSE))</f>
        <v>#REF!</v>
      </c>
      <c r="D70" s="58" t="e">
        <f>IF(#REF!="","-",SUBSTITUTE(SUBSTITUTE(#REF!,";",","),"&amp;","И"))</f>
        <v>#REF!</v>
      </c>
      <c r="E70" s="58" t="e">
        <f>IF(#REF!="","-",SUBSTITUTE(#REF!,";",","))</f>
        <v>#REF!</v>
      </c>
      <c r="F70" s="58" t="e">
        <f>IF(#REF!="","-",VLOOKUP(#REF!,#REF!,3,FALSE))</f>
        <v>#REF!</v>
      </c>
      <c r="G70" s="58" t="e">
        <f>IF(#REF!="","-",SUBSTITUTE(#REF!,";",","))</f>
        <v>#REF!</v>
      </c>
      <c r="H70" s="58" t="e">
        <f>IF(#REF!="","-",SUBSTITUTE(#REF!,";",","))</f>
        <v>#REF!</v>
      </c>
      <c r="I70" s="58" t="e">
        <f>IF(#REF!="","-",SUBSTITUTE(#REF!,";",","))</f>
        <v>#REF!</v>
      </c>
      <c r="J70" s="58" t="e">
        <f>IF(#REF!="","-",#REF!)</f>
        <v>#REF!</v>
      </c>
      <c r="K70" s="58" t="e">
        <f>IF(#REF!="","-",#REF!)</f>
        <v>#REF!</v>
      </c>
      <c r="L70" s="58" t="s">
        <v>93</v>
      </c>
    </row>
    <row r="71" spans="1:12" x14ac:dyDescent="0.25">
      <c r="A71" t="s">
        <v>732</v>
      </c>
      <c r="B71" s="58" t="e">
        <f>IF(#REF!="","-",SUBSTITUTE(SUBSTITUTE(#REF!,";",","),"&amp;","И"))</f>
        <v>#REF!</v>
      </c>
      <c r="C71" s="58" t="e">
        <f>IF(#REF!="","-",VLOOKUP(#REF!,#REF!,2,FALSE))</f>
        <v>#REF!</v>
      </c>
      <c r="D71" s="58" t="e">
        <f>IF(#REF!="","-",SUBSTITUTE(SUBSTITUTE(#REF!,";",","),"&amp;","И"))</f>
        <v>#REF!</v>
      </c>
      <c r="E71" s="58" t="e">
        <f>IF(#REF!="","-",SUBSTITUTE(#REF!,";",","))</f>
        <v>#REF!</v>
      </c>
      <c r="F71" s="58" t="e">
        <f>IF(#REF!="","-",VLOOKUP(#REF!,#REF!,3,FALSE))</f>
        <v>#REF!</v>
      </c>
      <c r="G71" s="58" t="e">
        <f>IF(#REF!="","-",SUBSTITUTE(#REF!,";",","))</f>
        <v>#REF!</v>
      </c>
      <c r="H71" s="58" t="e">
        <f>IF(#REF!="","-",SUBSTITUTE(#REF!,";",","))</f>
        <v>#REF!</v>
      </c>
      <c r="I71" s="58" t="e">
        <f>IF(#REF!="","-",SUBSTITUTE(#REF!,";",","))</f>
        <v>#REF!</v>
      </c>
      <c r="J71" s="58" t="e">
        <f>IF(#REF!="","-",#REF!)</f>
        <v>#REF!</v>
      </c>
      <c r="K71" s="58" t="e">
        <f>IF(#REF!="","-",#REF!)</f>
        <v>#REF!</v>
      </c>
      <c r="L71" s="58" t="e">
        <v>#REF!</v>
      </c>
    </row>
    <row r="72" spans="1:12" x14ac:dyDescent="0.25">
      <c r="A72" t="s">
        <v>732</v>
      </c>
      <c r="B72" s="58" t="e">
        <f>IF(#REF!="","-",SUBSTITUTE(SUBSTITUTE(#REF!,";",","),"&amp;","И"))</f>
        <v>#REF!</v>
      </c>
      <c r="C72" s="58" t="e">
        <f>IF(#REF!="","-",VLOOKUP(#REF!,#REF!,2,FALSE))</f>
        <v>#REF!</v>
      </c>
      <c r="D72" s="58" t="e">
        <f>IF(#REF!="","-",SUBSTITUTE(SUBSTITUTE(#REF!,";",","),"&amp;","И"))</f>
        <v>#REF!</v>
      </c>
      <c r="E72" s="58" t="e">
        <f>IF(#REF!="","-",SUBSTITUTE(#REF!,";",","))</f>
        <v>#REF!</v>
      </c>
      <c r="F72" s="58" t="e">
        <f>IF(#REF!="","-",VLOOKUP(#REF!,#REF!,3,FALSE))</f>
        <v>#REF!</v>
      </c>
      <c r="G72" s="58" t="e">
        <f>IF(#REF!="","-",SUBSTITUTE(#REF!,";",","))</f>
        <v>#REF!</v>
      </c>
      <c r="H72" s="58" t="e">
        <f>IF(#REF!="","-",SUBSTITUTE(#REF!,";",","))</f>
        <v>#REF!</v>
      </c>
      <c r="I72" s="58" t="e">
        <f>IF(#REF!="","-",SUBSTITUTE(#REF!,";",","))</f>
        <v>#REF!</v>
      </c>
      <c r="J72" s="58" t="e">
        <f>IF(#REF!="","-",#REF!)</f>
        <v>#REF!</v>
      </c>
      <c r="K72" s="58" t="e">
        <f>IF(#REF!="","-",#REF!)</f>
        <v>#REF!</v>
      </c>
      <c r="L72" s="58" t="e">
        <v>#REF!</v>
      </c>
    </row>
    <row r="73" spans="1:12" x14ac:dyDescent="0.25">
      <c r="A73" t="s">
        <v>732</v>
      </c>
      <c r="B73" s="58" t="e">
        <f>IF(#REF!="","-",SUBSTITUTE(SUBSTITUTE(#REF!,";",","),"&amp;","И"))</f>
        <v>#REF!</v>
      </c>
      <c r="C73" s="58" t="e">
        <f>IF(#REF!="","-",VLOOKUP(#REF!,#REF!,2,FALSE))</f>
        <v>#REF!</v>
      </c>
      <c r="D73" s="58" t="e">
        <f>IF(#REF!="","-",SUBSTITUTE(SUBSTITUTE(#REF!,";",","),"&amp;","И"))</f>
        <v>#REF!</v>
      </c>
      <c r="E73" s="58" t="e">
        <f>IF(#REF!="","-",SUBSTITUTE(#REF!,";",","))</f>
        <v>#REF!</v>
      </c>
      <c r="F73" s="58" t="e">
        <f>IF(#REF!="","-",VLOOKUP(#REF!,#REF!,3,FALSE))</f>
        <v>#REF!</v>
      </c>
      <c r="G73" s="58" t="e">
        <f>IF(#REF!="","-",SUBSTITUTE(#REF!,";",","))</f>
        <v>#REF!</v>
      </c>
      <c r="H73" s="58" t="e">
        <f>IF(#REF!="","-",SUBSTITUTE(#REF!,";",","))</f>
        <v>#REF!</v>
      </c>
      <c r="I73" s="58" t="e">
        <f>IF(#REF!="","-",SUBSTITUTE(#REF!,";",","))</f>
        <v>#REF!</v>
      </c>
      <c r="J73" s="58" t="e">
        <f>IF(#REF!="","-",#REF!)</f>
        <v>#REF!</v>
      </c>
      <c r="K73" s="58" t="e">
        <f>IF(#REF!="","-",#REF!)</f>
        <v>#REF!</v>
      </c>
      <c r="L73" s="58" t="e">
        <v>#REF!</v>
      </c>
    </row>
    <row r="74" spans="1:12" x14ac:dyDescent="0.25">
      <c r="A74" t="s">
        <v>732</v>
      </c>
      <c r="B74" s="58" t="e">
        <f>IF(#REF!="","-",SUBSTITUTE(SUBSTITUTE(#REF!,";",","),"&amp;","И"))</f>
        <v>#REF!</v>
      </c>
      <c r="C74" s="58" t="e">
        <f>IF(#REF!="","-",VLOOKUP(#REF!,#REF!,2,FALSE))</f>
        <v>#REF!</v>
      </c>
      <c r="D74" s="58" t="e">
        <f>IF(#REF!="","-",SUBSTITUTE(SUBSTITUTE(#REF!,";",","),"&amp;","И"))</f>
        <v>#REF!</v>
      </c>
      <c r="E74" s="58" t="e">
        <f>IF(#REF!="","-",SUBSTITUTE(#REF!,";",","))</f>
        <v>#REF!</v>
      </c>
      <c r="F74" s="58" t="e">
        <f>IF(#REF!="","-",VLOOKUP(#REF!,#REF!,3,FALSE))</f>
        <v>#REF!</v>
      </c>
      <c r="G74" s="58" t="e">
        <f>IF(#REF!="","-",SUBSTITUTE(#REF!,";",","))</f>
        <v>#REF!</v>
      </c>
      <c r="H74" s="58" t="e">
        <f>IF(#REF!="","-",SUBSTITUTE(#REF!,";",","))</f>
        <v>#REF!</v>
      </c>
      <c r="I74" s="58" t="e">
        <f>IF(#REF!="","-",SUBSTITUTE(#REF!,";",","))</f>
        <v>#REF!</v>
      </c>
      <c r="J74" s="58" t="e">
        <f>IF(#REF!="","-",#REF!)</f>
        <v>#REF!</v>
      </c>
      <c r="K74" s="58" t="e">
        <f>IF(#REF!="","-",#REF!)</f>
        <v>#REF!</v>
      </c>
      <c r="L74" s="58" t="e">
        <v>#REF!</v>
      </c>
    </row>
    <row r="75" spans="1:12" x14ac:dyDescent="0.25">
      <c r="A75" t="s">
        <v>732</v>
      </c>
      <c r="B75" s="58" t="e">
        <f>IF(#REF!="","-",SUBSTITUTE(SUBSTITUTE(#REF!,";",","),"&amp;","И"))</f>
        <v>#REF!</v>
      </c>
      <c r="C75" s="58" t="e">
        <f>IF(#REF!="","-",VLOOKUP(#REF!,#REF!,2,FALSE))</f>
        <v>#REF!</v>
      </c>
      <c r="D75" s="58" t="e">
        <f>IF(#REF!="","-",SUBSTITUTE(SUBSTITUTE(#REF!,";",","),"&amp;","И"))</f>
        <v>#REF!</v>
      </c>
      <c r="E75" s="58" t="e">
        <f>IF(#REF!="","-",SUBSTITUTE(#REF!,";",","))</f>
        <v>#REF!</v>
      </c>
      <c r="F75" s="58" t="e">
        <f>IF(#REF!="","-",VLOOKUP(#REF!,#REF!,3,FALSE))</f>
        <v>#REF!</v>
      </c>
      <c r="G75" s="58" t="e">
        <f>IF(#REF!="","-",SUBSTITUTE(#REF!,";",","))</f>
        <v>#REF!</v>
      </c>
      <c r="H75" s="58" t="e">
        <f>IF(#REF!="","-",SUBSTITUTE(#REF!,";",","))</f>
        <v>#REF!</v>
      </c>
      <c r="I75" s="58" t="e">
        <f>IF(#REF!="","-",SUBSTITUTE(#REF!,";",","))</f>
        <v>#REF!</v>
      </c>
      <c r="J75" s="58" t="e">
        <f>IF(#REF!="","-",#REF!)</f>
        <v>#REF!</v>
      </c>
      <c r="K75" s="58" t="e">
        <f>IF(#REF!="","-",#REF!)</f>
        <v>#REF!</v>
      </c>
      <c r="L75" s="58" t="e">
        <v>#REF!</v>
      </c>
    </row>
    <row r="76" spans="1:12" x14ac:dyDescent="0.25">
      <c r="A76" t="s">
        <v>732</v>
      </c>
      <c r="B76" s="58" t="e">
        <f>IF(#REF!="","-",SUBSTITUTE(SUBSTITUTE(#REF!,";",","),"&amp;","И"))</f>
        <v>#REF!</v>
      </c>
      <c r="C76" s="58" t="e">
        <f>IF(#REF!="","-",VLOOKUP(#REF!,#REF!,2,FALSE))</f>
        <v>#REF!</v>
      </c>
      <c r="D76" s="58" t="e">
        <f>IF(#REF!="","-",SUBSTITUTE(SUBSTITUTE(#REF!,";",","),"&amp;","И"))</f>
        <v>#REF!</v>
      </c>
      <c r="E76" s="58" t="e">
        <f>IF(#REF!="","-",SUBSTITUTE(#REF!,";",","))</f>
        <v>#REF!</v>
      </c>
      <c r="F76" s="58" t="e">
        <f>IF(#REF!="","-",VLOOKUP(#REF!,#REF!,3,FALSE))</f>
        <v>#REF!</v>
      </c>
      <c r="G76" s="58" t="e">
        <f>IF(#REF!="","-",SUBSTITUTE(#REF!,";",","))</f>
        <v>#REF!</v>
      </c>
      <c r="H76" s="58" t="e">
        <f>IF(#REF!="","-",SUBSTITUTE(#REF!,";",","))</f>
        <v>#REF!</v>
      </c>
      <c r="I76" s="58" t="e">
        <f>IF(#REF!="","-",SUBSTITUTE(#REF!,";",","))</f>
        <v>#REF!</v>
      </c>
      <c r="J76" s="58" t="e">
        <f>IF(#REF!="","-",#REF!)</f>
        <v>#REF!</v>
      </c>
      <c r="K76" s="58" t="e">
        <f>IF(#REF!="","-",#REF!)</f>
        <v>#REF!</v>
      </c>
      <c r="L76" s="58" t="e">
        <v>#REF!</v>
      </c>
    </row>
    <row r="77" spans="1:12" x14ac:dyDescent="0.25">
      <c r="A77" t="s">
        <v>732</v>
      </c>
      <c r="B77" s="58" t="e">
        <f>IF(#REF!="","-",SUBSTITUTE(SUBSTITUTE(#REF!,";",","),"&amp;","И"))</f>
        <v>#REF!</v>
      </c>
      <c r="C77" s="58" t="e">
        <f>IF(#REF!="","-",VLOOKUP(#REF!,#REF!,2,FALSE))</f>
        <v>#REF!</v>
      </c>
      <c r="D77" s="58" t="e">
        <f>IF(#REF!="","-",SUBSTITUTE(SUBSTITUTE(#REF!,";",","),"&amp;","И"))</f>
        <v>#REF!</v>
      </c>
      <c r="E77" s="58" t="e">
        <f>IF(#REF!="","-",SUBSTITUTE(#REF!,";",","))</f>
        <v>#REF!</v>
      </c>
      <c r="F77" s="58" t="e">
        <f>IF(#REF!="","-",VLOOKUP(#REF!,#REF!,3,FALSE))</f>
        <v>#REF!</v>
      </c>
      <c r="G77" s="58" t="e">
        <f>IF(#REF!="","-",SUBSTITUTE(#REF!,";",","))</f>
        <v>#REF!</v>
      </c>
      <c r="H77" s="58" t="e">
        <f>IF(#REF!="","-",SUBSTITUTE(#REF!,";",","))</f>
        <v>#REF!</v>
      </c>
      <c r="I77" s="58" t="e">
        <f>IF(#REF!="","-",SUBSTITUTE(#REF!,";",","))</f>
        <v>#REF!</v>
      </c>
      <c r="J77" s="58" t="e">
        <f>IF(#REF!="","-",#REF!)</f>
        <v>#REF!</v>
      </c>
      <c r="K77" s="58" t="e">
        <f>IF(#REF!="","-",#REF!)</f>
        <v>#REF!</v>
      </c>
      <c r="L77" s="58" t="e">
        <v>#REF!</v>
      </c>
    </row>
    <row r="78" spans="1:12" x14ac:dyDescent="0.25">
      <c r="A78" t="s">
        <v>732</v>
      </c>
      <c r="B78" s="58" t="e">
        <f>IF(#REF!="","-",SUBSTITUTE(SUBSTITUTE(#REF!,";",","),"&amp;","И"))</f>
        <v>#REF!</v>
      </c>
      <c r="C78" s="58" t="e">
        <f>IF(#REF!="","-",VLOOKUP(#REF!,#REF!,2,FALSE))</f>
        <v>#REF!</v>
      </c>
      <c r="D78" s="58" t="e">
        <f>IF(#REF!="","-",SUBSTITUTE(SUBSTITUTE(#REF!,";",","),"&amp;","И"))</f>
        <v>#REF!</v>
      </c>
      <c r="E78" s="58" t="e">
        <f>IF(#REF!="","-",SUBSTITUTE(#REF!,";",","))</f>
        <v>#REF!</v>
      </c>
      <c r="F78" s="58" t="e">
        <f>IF(#REF!="","-",VLOOKUP(#REF!,#REF!,3,FALSE))</f>
        <v>#REF!</v>
      </c>
      <c r="G78" s="58" t="e">
        <f>IF(#REF!="","-",SUBSTITUTE(#REF!,";",","))</f>
        <v>#REF!</v>
      </c>
      <c r="H78" s="58" t="e">
        <f>IF(#REF!="","-",SUBSTITUTE(#REF!,";",","))</f>
        <v>#REF!</v>
      </c>
      <c r="I78" s="58" t="e">
        <f>IF(#REF!="","-",SUBSTITUTE(#REF!,";",","))</f>
        <v>#REF!</v>
      </c>
      <c r="J78" s="58" t="e">
        <f>IF(#REF!="","-",#REF!)</f>
        <v>#REF!</v>
      </c>
      <c r="K78" s="58" t="e">
        <f>IF(#REF!="","-",#REF!)</f>
        <v>#REF!</v>
      </c>
      <c r="L78" s="58" t="e">
        <v>#REF!</v>
      </c>
    </row>
    <row r="79" spans="1:12" x14ac:dyDescent="0.25">
      <c r="A79" t="s">
        <v>732</v>
      </c>
      <c r="B79" s="58" t="e">
        <f>IF(#REF!="","-",SUBSTITUTE(SUBSTITUTE(#REF!,";",","),"&amp;","И"))</f>
        <v>#REF!</v>
      </c>
      <c r="C79" s="58" t="e">
        <f>IF(#REF!="","-",VLOOKUP(#REF!,#REF!,2,FALSE))</f>
        <v>#REF!</v>
      </c>
      <c r="D79" s="58" t="e">
        <f>IF(#REF!="","-",SUBSTITUTE(SUBSTITUTE(#REF!,";",","),"&amp;","И"))</f>
        <v>#REF!</v>
      </c>
      <c r="E79" s="58" t="e">
        <f>IF(#REF!="","-",SUBSTITUTE(#REF!,";",","))</f>
        <v>#REF!</v>
      </c>
      <c r="F79" s="58" t="e">
        <f>IF(#REF!="","-",VLOOKUP(#REF!,#REF!,3,FALSE))</f>
        <v>#REF!</v>
      </c>
      <c r="G79" s="58" t="e">
        <f>IF(#REF!="","-",SUBSTITUTE(#REF!,";",","))</f>
        <v>#REF!</v>
      </c>
      <c r="H79" s="58" t="e">
        <f>IF(#REF!="","-",SUBSTITUTE(#REF!,";",","))</f>
        <v>#REF!</v>
      </c>
      <c r="I79" s="58" t="e">
        <f>IF(#REF!="","-",SUBSTITUTE(#REF!,";",","))</f>
        <v>#REF!</v>
      </c>
      <c r="J79" s="58" t="e">
        <f>IF(#REF!="","-",#REF!)</f>
        <v>#REF!</v>
      </c>
      <c r="K79" s="58" t="e">
        <f>IF(#REF!="","-",#REF!)</f>
        <v>#REF!</v>
      </c>
      <c r="L79" s="58" t="e">
        <v>#REF!</v>
      </c>
    </row>
    <row r="80" spans="1:12" x14ac:dyDescent="0.25">
      <c r="A80" t="s">
        <v>732</v>
      </c>
      <c r="B80" s="58" t="e">
        <f>IF(#REF!="","-",SUBSTITUTE(SUBSTITUTE(#REF!,";",","),"&amp;","И"))</f>
        <v>#REF!</v>
      </c>
      <c r="C80" s="58" t="e">
        <f>IF(#REF!="","-",VLOOKUP(#REF!,#REF!,2,FALSE))</f>
        <v>#REF!</v>
      </c>
      <c r="D80" s="58" t="e">
        <f>IF(#REF!="","-",SUBSTITUTE(SUBSTITUTE(#REF!,";",","),"&amp;","И"))</f>
        <v>#REF!</v>
      </c>
      <c r="E80" s="58" t="e">
        <f>IF(#REF!="","-",SUBSTITUTE(#REF!,";",","))</f>
        <v>#REF!</v>
      </c>
      <c r="F80" s="58" t="e">
        <f>IF(#REF!="","-",VLOOKUP(#REF!,#REF!,3,FALSE))</f>
        <v>#REF!</v>
      </c>
      <c r="G80" s="58" t="e">
        <f>IF(#REF!="","-",SUBSTITUTE(#REF!,";",","))</f>
        <v>#REF!</v>
      </c>
      <c r="H80" s="58" t="e">
        <f>IF(#REF!="","-",SUBSTITUTE(#REF!,";",","))</f>
        <v>#REF!</v>
      </c>
      <c r="I80" s="58" t="e">
        <f>IF(#REF!="","-",SUBSTITUTE(#REF!,";",","))</f>
        <v>#REF!</v>
      </c>
      <c r="J80" s="58" t="e">
        <f>IF(#REF!="","-",#REF!)</f>
        <v>#REF!</v>
      </c>
      <c r="K80" s="58" t="e">
        <f>IF(#REF!="","-",#REF!)</f>
        <v>#REF!</v>
      </c>
      <c r="L80" s="58" t="e">
        <v>#REF!</v>
      </c>
    </row>
    <row r="81" spans="1:12" x14ac:dyDescent="0.25">
      <c r="A81" t="s">
        <v>732</v>
      </c>
      <c r="B81" s="58" t="e">
        <f>IF(#REF!="","-",SUBSTITUTE(SUBSTITUTE(#REF!,";",","),"&amp;","И"))</f>
        <v>#REF!</v>
      </c>
      <c r="C81" s="58" t="e">
        <f>IF(#REF!="","-",VLOOKUP(#REF!,#REF!,2,FALSE))</f>
        <v>#REF!</v>
      </c>
      <c r="D81" s="58" t="e">
        <f>IF(#REF!="","-",SUBSTITUTE(SUBSTITUTE(#REF!,";",","),"&amp;","И"))</f>
        <v>#REF!</v>
      </c>
      <c r="E81" s="58" t="e">
        <f>IF(#REF!="","-",SUBSTITUTE(#REF!,";",","))</f>
        <v>#REF!</v>
      </c>
      <c r="F81" s="58" t="e">
        <f>IF(#REF!="","-",VLOOKUP(#REF!,#REF!,3,FALSE))</f>
        <v>#REF!</v>
      </c>
      <c r="G81" s="58" t="e">
        <f>IF(#REF!="","-",SUBSTITUTE(#REF!,";",","))</f>
        <v>#REF!</v>
      </c>
      <c r="H81" s="58" t="e">
        <f>IF(#REF!="","-",SUBSTITUTE(#REF!,";",","))</f>
        <v>#REF!</v>
      </c>
      <c r="I81" s="58" t="e">
        <f>IF(#REF!="","-",SUBSTITUTE(#REF!,";",","))</f>
        <v>#REF!</v>
      </c>
      <c r="J81" s="58" t="e">
        <f>IF(#REF!="","-",#REF!)</f>
        <v>#REF!</v>
      </c>
      <c r="K81" s="58" t="e">
        <f>IF(#REF!="","-",#REF!)</f>
        <v>#REF!</v>
      </c>
      <c r="L81" s="58" t="e">
        <v>#REF!</v>
      </c>
    </row>
    <row r="82" spans="1:12" x14ac:dyDescent="0.25">
      <c r="A82" t="s">
        <v>732</v>
      </c>
      <c r="B82" s="58" t="e">
        <f>IF(#REF!="","-",SUBSTITUTE(SUBSTITUTE(#REF!,";",","),"&amp;","И"))</f>
        <v>#REF!</v>
      </c>
      <c r="C82" s="58" t="e">
        <f>IF(#REF!="","-",VLOOKUP(#REF!,#REF!,2,FALSE))</f>
        <v>#REF!</v>
      </c>
      <c r="D82" s="58" t="e">
        <f>IF(#REF!="","-",SUBSTITUTE(SUBSTITUTE(#REF!,";",","),"&amp;","И"))</f>
        <v>#REF!</v>
      </c>
      <c r="E82" s="58" t="e">
        <f>IF(#REF!="","-",SUBSTITUTE(#REF!,";",","))</f>
        <v>#REF!</v>
      </c>
      <c r="F82" s="58" t="e">
        <f>IF(#REF!="","-",VLOOKUP(#REF!,#REF!,3,FALSE))</f>
        <v>#REF!</v>
      </c>
      <c r="G82" s="58" t="e">
        <f>IF(#REF!="","-",SUBSTITUTE(#REF!,";",","))</f>
        <v>#REF!</v>
      </c>
      <c r="H82" s="58" t="e">
        <f>IF(#REF!="","-",SUBSTITUTE(#REF!,";",","))</f>
        <v>#REF!</v>
      </c>
      <c r="I82" s="58" t="e">
        <f>IF(#REF!="","-",SUBSTITUTE(#REF!,";",","))</f>
        <v>#REF!</v>
      </c>
      <c r="J82" s="58" t="e">
        <f>IF(#REF!="","-",#REF!)</f>
        <v>#REF!</v>
      </c>
      <c r="K82" s="58" t="e">
        <f>IF(#REF!="","-",#REF!)</f>
        <v>#REF!</v>
      </c>
      <c r="L82" s="58" t="e">
        <v>#REF!</v>
      </c>
    </row>
    <row r="83" spans="1:12" x14ac:dyDescent="0.25">
      <c r="A83" t="s">
        <v>732</v>
      </c>
      <c r="B83" s="58" t="e">
        <f>IF(#REF!="","-",SUBSTITUTE(SUBSTITUTE(#REF!,";",","),"&amp;","И"))</f>
        <v>#REF!</v>
      </c>
      <c r="C83" s="58" t="e">
        <f>IF(#REF!="","-",VLOOKUP(#REF!,#REF!,2,FALSE))</f>
        <v>#REF!</v>
      </c>
      <c r="D83" s="58" t="e">
        <f>IF(#REF!="","-",SUBSTITUTE(SUBSTITUTE(#REF!,";",","),"&amp;","И"))</f>
        <v>#REF!</v>
      </c>
      <c r="E83" s="58" t="e">
        <f>IF(#REF!="","-",SUBSTITUTE(#REF!,";",","))</f>
        <v>#REF!</v>
      </c>
      <c r="F83" s="58" t="e">
        <f>IF(#REF!="","-",VLOOKUP(#REF!,#REF!,3,FALSE))</f>
        <v>#REF!</v>
      </c>
      <c r="G83" s="58" t="e">
        <f>IF(#REF!="","-",SUBSTITUTE(#REF!,";",","))</f>
        <v>#REF!</v>
      </c>
      <c r="H83" s="58" t="e">
        <f>IF(#REF!="","-",SUBSTITUTE(#REF!,";",","))</f>
        <v>#REF!</v>
      </c>
      <c r="I83" s="58" t="e">
        <f>IF(#REF!="","-",SUBSTITUTE(#REF!,";",","))</f>
        <v>#REF!</v>
      </c>
      <c r="J83" s="58" t="e">
        <f>IF(#REF!="","-",#REF!)</f>
        <v>#REF!</v>
      </c>
      <c r="K83" s="58" t="e">
        <f>IF(#REF!="","-",#REF!)</f>
        <v>#REF!</v>
      </c>
      <c r="L83" s="58" t="e">
        <v>#REF!</v>
      </c>
    </row>
    <row r="84" spans="1:12" x14ac:dyDescent="0.25">
      <c r="A84" t="s">
        <v>732</v>
      </c>
      <c r="B84" s="58" t="e">
        <f>IF(#REF!="","-",SUBSTITUTE(SUBSTITUTE(#REF!,";",","),"&amp;","И"))</f>
        <v>#REF!</v>
      </c>
      <c r="C84" s="58" t="e">
        <f>IF(#REF!="","-",VLOOKUP(#REF!,#REF!,2,FALSE))</f>
        <v>#REF!</v>
      </c>
      <c r="D84" s="58" t="e">
        <f>IF(#REF!="","-",SUBSTITUTE(SUBSTITUTE(#REF!,";",","),"&amp;","И"))</f>
        <v>#REF!</v>
      </c>
      <c r="E84" s="58" t="e">
        <f>IF(#REF!="","-",SUBSTITUTE(#REF!,";",","))</f>
        <v>#REF!</v>
      </c>
      <c r="F84" s="58" t="e">
        <f>IF(#REF!="","-",VLOOKUP(#REF!,#REF!,3,FALSE))</f>
        <v>#REF!</v>
      </c>
      <c r="G84" s="58" t="e">
        <f>IF(#REF!="","-",SUBSTITUTE(#REF!,";",","))</f>
        <v>#REF!</v>
      </c>
      <c r="H84" s="58" t="e">
        <f>IF(#REF!="","-",SUBSTITUTE(#REF!,";",","))</f>
        <v>#REF!</v>
      </c>
      <c r="I84" s="58" t="e">
        <f>IF(#REF!="","-",SUBSTITUTE(#REF!,";",","))</f>
        <v>#REF!</v>
      </c>
      <c r="J84" s="58" t="e">
        <f>IF(#REF!="","-",#REF!)</f>
        <v>#REF!</v>
      </c>
      <c r="K84" s="58" t="e">
        <f>IF(#REF!="","-",#REF!)</f>
        <v>#REF!</v>
      </c>
      <c r="L84" s="58" t="e">
        <v>#REF!</v>
      </c>
    </row>
    <row r="85" spans="1:12" x14ac:dyDescent="0.25">
      <c r="A85" t="s">
        <v>732</v>
      </c>
      <c r="B85" s="58" t="e">
        <f>IF(#REF!="","-",SUBSTITUTE(SUBSTITUTE(#REF!,";",","),"&amp;","И"))</f>
        <v>#REF!</v>
      </c>
      <c r="C85" s="58" t="e">
        <f>IF(#REF!="","-",VLOOKUP(#REF!,#REF!,2,FALSE))</f>
        <v>#REF!</v>
      </c>
      <c r="D85" s="58" t="e">
        <f>IF(#REF!="","-",SUBSTITUTE(SUBSTITUTE(#REF!,";",","),"&amp;","И"))</f>
        <v>#REF!</v>
      </c>
      <c r="E85" s="58" t="e">
        <f>IF(#REF!="","-",SUBSTITUTE(#REF!,";",","))</f>
        <v>#REF!</v>
      </c>
      <c r="F85" s="58" t="e">
        <f>IF(#REF!="","-",VLOOKUP(#REF!,#REF!,3,FALSE))</f>
        <v>#REF!</v>
      </c>
      <c r="G85" s="58" t="e">
        <f>IF(#REF!="","-",SUBSTITUTE(#REF!,";",","))</f>
        <v>#REF!</v>
      </c>
      <c r="H85" s="58" t="e">
        <f>IF(#REF!="","-",SUBSTITUTE(#REF!,";",","))</f>
        <v>#REF!</v>
      </c>
      <c r="I85" s="58" t="e">
        <f>IF(#REF!="","-",SUBSTITUTE(#REF!,";",","))</f>
        <v>#REF!</v>
      </c>
      <c r="J85" s="58" t="e">
        <f>IF(#REF!="","-",#REF!)</f>
        <v>#REF!</v>
      </c>
      <c r="K85" s="58" t="e">
        <f>IF(#REF!="","-",#REF!)</f>
        <v>#REF!</v>
      </c>
      <c r="L85" s="58" t="e">
        <v>#REF!</v>
      </c>
    </row>
    <row r="86" spans="1:12" x14ac:dyDescent="0.25">
      <c r="A86" t="s">
        <v>732</v>
      </c>
      <c r="B86" s="58" t="e">
        <f>IF(#REF!="","-",SUBSTITUTE(SUBSTITUTE(#REF!,";",","),"&amp;","И"))</f>
        <v>#REF!</v>
      </c>
      <c r="C86" s="58" t="e">
        <f>IF(#REF!="","-",VLOOKUP(#REF!,#REF!,2,FALSE))</f>
        <v>#REF!</v>
      </c>
      <c r="D86" s="58" t="e">
        <f>IF(#REF!="","-",SUBSTITUTE(SUBSTITUTE(#REF!,";",","),"&amp;","И"))</f>
        <v>#REF!</v>
      </c>
      <c r="E86" s="58" t="e">
        <f>IF(#REF!="","-",SUBSTITUTE(#REF!,";",","))</f>
        <v>#REF!</v>
      </c>
      <c r="F86" s="58" t="e">
        <f>IF(#REF!="","-",VLOOKUP(#REF!,#REF!,3,FALSE))</f>
        <v>#REF!</v>
      </c>
      <c r="G86" s="58" t="e">
        <f>IF(#REF!="","-",SUBSTITUTE(#REF!,";",","))</f>
        <v>#REF!</v>
      </c>
      <c r="H86" s="58" t="e">
        <f>IF(#REF!="","-",SUBSTITUTE(#REF!,";",","))</f>
        <v>#REF!</v>
      </c>
      <c r="I86" s="58" t="e">
        <f>IF(#REF!="","-",SUBSTITUTE(#REF!,";",","))</f>
        <v>#REF!</v>
      </c>
      <c r="J86" s="58" t="e">
        <f>IF(#REF!="","-",#REF!)</f>
        <v>#REF!</v>
      </c>
      <c r="K86" s="58" t="e">
        <f>IF(#REF!="","-",#REF!)</f>
        <v>#REF!</v>
      </c>
      <c r="L86" s="58" t="e">
        <v>#REF!</v>
      </c>
    </row>
    <row r="87" spans="1:12" x14ac:dyDescent="0.25">
      <c r="A87" t="s">
        <v>732</v>
      </c>
      <c r="B87" s="58" t="e">
        <f>IF(#REF!="","-",SUBSTITUTE(SUBSTITUTE(#REF!,";",","),"&amp;","И"))</f>
        <v>#REF!</v>
      </c>
      <c r="C87" s="58" t="e">
        <f>IF(#REF!="","-",VLOOKUP(#REF!,#REF!,2,FALSE))</f>
        <v>#REF!</v>
      </c>
      <c r="D87" s="58" t="e">
        <f>IF(#REF!="","-",SUBSTITUTE(SUBSTITUTE(#REF!,";",","),"&amp;","И"))</f>
        <v>#REF!</v>
      </c>
      <c r="E87" s="58" t="e">
        <f>IF(#REF!="","-",SUBSTITUTE(#REF!,";",","))</f>
        <v>#REF!</v>
      </c>
      <c r="F87" s="58" t="e">
        <f>IF(#REF!="","-",VLOOKUP(#REF!,#REF!,3,FALSE))</f>
        <v>#REF!</v>
      </c>
      <c r="G87" s="58" t="e">
        <f>IF(#REF!="","-",SUBSTITUTE(#REF!,";",","))</f>
        <v>#REF!</v>
      </c>
      <c r="H87" s="58" t="e">
        <f>IF(#REF!="","-",SUBSTITUTE(#REF!,";",","))</f>
        <v>#REF!</v>
      </c>
      <c r="I87" s="58" t="e">
        <f>IF(#REF!="","-",SUBSTITUTE(#REF!,";",","))</f>
        <v>#REF!</v>
      </c>
      <c r="J87" s="58" t="e">
        <f>IF(#REF!="","-",#REF!)</f>
        <v>#REF!</v>
      </c>
      <c r="K87" s="58" t="e">
        <f>IF(#REF!="","-",#REF!)</f>
        <v>#REF!</v>
      </c>
      <c r="L87" s="58" t="e">
        <v>#REF!</v>
      </c>
    </row>
    <row r="88" spans="1:12" x14ac:dyDescent="0.25">
      <c r="A88" t="s">
        <v>732</v>
      </c>
      <c r="B88" s="58" t="e">
        <f>IF(#REF!="","-",SUBSTITUTE(SUBSTITUTE(#REF!,";",","),"&amp;","И"))</f>
        <v>#REF!</v>
      </c>
      <c r="C88" s="58" t="e">
        <f>IF(#REF!="","-",VLOOKUP(#REF!,#REF!,2,FALSE))</f>
        <v>#REF!</v>
      </c>
      <c r="D88" s="58" t="e">
        <f>IF(#REF!="","-",SUBSTITUTE(SUBSTITUTE(#REF!,";",","),"&amp;","И"))</f>
        <v>#REF!</v>
      </c>
      <c r="E88" s="58" t="e">
        <f>IF(#REF!="","-",SUBSTITUTE(#REF!,";",","))</f>
        <v>#REF!</v>
      </c>
      <c r="F88" s="58" t="e">
        <f>IF(#REF!="","-",VLOOKUP(#REF!,#REF!,3,FALSE))</f>
        <v>#REF!</v>
      </c>
      <c r="G88" s="58" t="e">
        <f>IF(#REF!="","-",SUBSTITUTE(#REF!,";",","))</f>
        <v>#REF!</v>
      </c>
      <c r="H88" s="58" t="e">
        <f>IF(#REF!="","-",SUBSTITUTE(#REF!,";",","))</f>
        <v>#REF!</v>
      </c>
      <c r="I88" s="58" t="e">
        <f>IF(#REF!="","-",SUBSTITUTE(#REF!,";",","))</f>
        <v>#REF!</v>
      </c>
      <c r="J88" s="58" t="e">
        <f>IF(#REF!="","-",#REF!)</f>
        <v>#REF!</v>
      </c>
      <c r="K88" s="58" t="e">
        <f>IF(#REF!="","-",#REF!)</f>
        <v>#REF!</v>
      </c>
      <c r="L88" s="58" t="e">
        <v>#REF!</v>
      </c>
    </row>
    <row r="89" spans="1:12" x14ac:dyDescent="0.25">
      <c r="A89" t="s">
        <v>732</v>
      </c>
      <c r="B89" s="58" t="e">
        <f>IF(#REF!="","-",SUBSTITUTE(SUBSTITUTE(#REF!,";",","),"&amp;","И"))</f>
        <v>#REF!</v>
      </c>
      <c r="C89" s="58" t="e">
        <f>IF(#REF!="","-",VLOOKUP(#REF!,#REF!,2,FALSE))</f>
        <v>#REF!</v>
      </c>
      <c r="D89" s="58" t="e">
        <f>IF(#REF!="","-",SUBSTITUTE(SUBSTITUTE(#REF!,";",","),"&amp;","И"))</f>
        <v>#REF!</v>
      </c>
      <c r="E89" s="58" t="e">
        <f>IF(#REF!="","-",SUBSTITUTE(#REF!,";",","))</f>
        <v>#REF!</v>
      </c>
      <c r="F89" s="58" t="e">
        <f>IF(#REF!="","-",VLOOKUP(#REF!,#REF!,3,FALSE))</f>
        <v>#REF!</v>
      </c>
      <c r="G89" s="58" t="e">
        <f>IF(#REF!="","-",SUBSTITUTE(#REF!,";",","))</f>
        <v>#REF!</v>
      </c>
      <c r="H89" s="58" t="e">
        <f>IF(#REF!="","-",SUBSTITUTE(#REF!,";",","))</f>
        <v>#REF!</v>
      </c>
      <c r="I89" s="58" t="e">
        <f>IF(#REF!="","-",SUBSTITUTE(#REF!,";",","))</f>
        <v>#REF!</v>
      </c>
      <c r="J89" s="58" t="e">
        <f>IF(#REF!="","-",#REF!)</f>
        <v>#REF!</v>
      </c>
      <c r="K89" s="58" t="e">
        <f>IF(#REF!="","-",#REF!)</f>
        <v>#REF!</v>
      </c>
      <c r="L89" s="58" t="e">
        <v>#REF!</v>
      </c>
    </row>
    <row r="90" spans="1:12" x14ac:dyDescent="0.25">
      <c r="A90" t="s">
        <v>732</v>
      </c>
      <c r="B90" s="58" t="e">
        <f>IF(#REF!="","-",SUBSTITUTE(SUBSTITUTE(#REF!,";",","),"&amp;","И"))</f>
        <v>#REF!</v>
      </c>
      <c r="C90" s="58" t="e">
        <f>IF(#REF!="","-",VLOOKUP(#REF!,#REF!,2,FALSE))</f>
        <v>#REF!</v>
      </c>
      <c r="D90" s="58" t="e">
        <f>IF(#REF!="","-",SUBSTITUTE(SUBSTITUTE(#REF!,";",","),"&amp;","И"))</f>
        <v>#REF!</v>
      </c>
      <c r="E90" s="58" t="e">
        <f>IF(#REF!="","-",SUBSTITUTE(#REF!,";",","))</f>
        <v>#REF!</v>
      </c>
      <c r="F90" s="58" t="e">
        <f>IF(#REF!="","-",VLOOKUP(#REF!,#REF!,3,FALSE))</f>
        <v>#REF!</v>
      </c>
      <c r="G90" s="58" t="e">
        <f>IF(#REF!="","-",SUBSTITUTE(#REF!,";",","))</f>
        <v>#REF!</v>
      </c>
      <c r="H90" s="58" t="e">
        <f>IF(#REF!="","-",SUBSTITUTE(#REF!,";",","))</f>
        <v>#REF!</v>
      </c>
      <c r="I90" s="58" t="e">
        <f>IF(#REF!="","-",SUBSTITUTE(#REF!,";",","))</f>
        <v>#REF!</v>
      </c>
      <c r="J90" s="58" t="e">
        <f>IF(#REF!="","-",#REF!)</f>
        <v>#REF!</v>
      </c>
      <c r="K90" s="58" t="e">
        <f>IF(#REF!="","-",#REF!)</f>
        <v>#REF!</v>
      </c>
      <c r="L90" s="58" t="e">
        <v>#REF!</v>
      </c>
    </row>
    <row r="91" spans="1:12" x14ac:dyDescent="0.25">
      <c r="A91" t="s">
        <v>732</v>
      </c>
      <c r="B91" s="58" t="e">
        <f>IF(#REF!="","-",SUBSTITUTE(SUBSTITUTE(#REF!,";",","),"&amp;","И"))</f>
        <v>#REF!</v>
      </c>
      <c r="C91" s="58" t="e">
        <f>IF(#REF!="","-",VLOOKUP(#REF!,#REF!,2,FALSE))</f>
        <v>#REF!</v>
      </c>
      <c r="D91" s="58" t="e">
        <f>IF(#REF!="","-",SUBSTITUTE(SUBSTITUTE(#REF!,";",","),"&amp;","И"))</f>
        <v>#REF!</v>
      </c>
      <c r="E91" s="58" t="e">
        <f>IF(#REF!="","-",SUBSTITUTE(#REF!,";",","))</f>
        <v>#REF!</v>
      </c>
      <c r="F91" s="58" t="e">
        <f>IF(#REF!="","-",VLOOKUP(#REF!,#REF!,3,FALSE))</f>
        <v>#REF!</v>
      </c>
      <c r="G91" s="58" t="e">
        <f>IF(#REF!="","-",SUBSTITUTE(#REF!,";",","))</f>
        <v>#REF!</v>
      </c>
      <c r="H91" s="58" t="e">
        <f>IF(#REF!="","-",SUBSTITUTE(#REF!,";",","))</f>
        <v>#REF!</v>
      </c>
      <c r="I91" s="58" t="e">
        <f>IF(#REF!="","-",SUBSTITUTE(#REF!,";",","))</f>
        <v>#REF!</v>
      </c>
      <c r="J91" s="58" t="e">
        <f>IF(#REF!="","-",#REF!)</f>
        <v>#REF!</v>
      </c>
      <c r="K91" s="58" t="e">
        <f>IF(#REF!="","-",#REF!)</f>
        <v>#REF!</v>
      </c>
      <c r="L91" s="58" t="e">
        <v>#REF!</v>
      </c>
    </row>
    <row r="92" spans="1:12" x14ac:dyDescent="0.25">
      <c r="A92" t="s">
        <v>732</v>
      </c>
      <c r="B92" s="58" t="e">
        <f>IF(#REF!="","-",SUBSTITUTE(SUBSTITUTE(#REF!,";",","),"&amp;","И"))</f>
        <v>#REF!</v>
      </c>
      <c r="C92" s="58" t="e">
        <f>IF(#REF!="","-",VLOOKUP(#REF!,#REF!,2,FALSE))</f>
        <v>#REF!</v>
      </c>
      <c r="D92" s="58" t="e">
        <f>IF(#REF!="","-",SUBSTITUTE(SUBSTITUTE(#REF!,";",","),"&amp;","И"))</f>
        <v>#REF!</v>
      </c>
      <c r="E92" s="58" t="e">
        <f>IF(#REF!="","-",SUBSTITUTE(#REF!,";",","))</f>
        <v>#REF!</v>
      </c>
      <c r="F92" s="58" t="e">
        <f>IF(#REF!="","-",VLOOKUP(#REF!,#REF!,3,FALSE))</f>
        <v>#REF!</v>
      </c>
      <c r="G92" s="58" t="e">
        <f>IF(#REF!="","-",SUBSTITUTE(#REF!,";",","))</f>
        <v>#REF!</v>
      </c>
      <c r="H92" s="58" t="e">
        <f>IF(#REF!="","-",SUBSTITUTE(#REF!,";",","))</f>
        <v>#REF!</v>
      </c>
      <c r="I92" s="58" t="e">
        <f>IF(#REF!="","-",SUBSTITUTE(#REF!,";",","))</f>
        <v>#REF!</v>
      </c>
      <c r="J92" s="58" t="e">
        <f>IF(#REF!="","-",#REF!)</f>
        <v>#REF!</v>
      </c>
      <c r="K92" s="58" t="e">
        <f>IF(#REF!="","-",#REF!)</f>
        <v>#REF!</v>
      </c>
      <c r="L92" s="58" t="e">
        <v>#REF!</v>
      </c>
    </row>
    <row r="93" spans="1:12" x14ac:dyDescent="0.25">
      <c r="A93" t="s">
        <v>732</v>
      </c>
      <c r="B93" s="58" t="e">
        <f>IF(#REF!="","-",SUBSTITUTE(SUBSTITUTE(#REF!,";",","),"&amp;","И"))</f>
        <v>#REF!</v>
      </c>
      <c r="C93" s="58" t="e">
        <f>IF(#REF!="","-",VLOOKUP(#REF!,#REF!,2,FALSE))</f>
        <v>#REF!</v>
      </c>
      <c r="D93" s="58" t="e">
        <f>IF(#REF!="","-",SUBSTITUTE(SUBSTITUTE(#REF!,";",","),"&amp;","И"))</f>
        <v>#REF!</v>
      </c>
      <c r="E93" s="58" t="e">
        <f>IF(#REF!="","-",SUBSTITUTE(#REF!,";",","))</f>
        <v>#REF!</v>
      </c>
      <c r="F93" s="58" t="e">
        <f>IF(#REF!="","-",VLOOKUP(#REF!,#REF!,3,FALSE))</f>
        <v>#REF!</v>
      </c>
      <c r="G93" s="58" t="e">
        <f>IF(#REF!="","-",SUBSTITUTE(#REF!,";",","))</f>
        <v>#REF!</v>
      </c>
      <c r="H93" s="58" t="e">
        <f>IF(#REF!="","-",SUBSTITUTE(#REF!,";",","))</f>
        <v>#REF!</v>
      </c>
      <c r="I93" s="58" t="e">
        <f>IF(#REF!="","-",SUBSTITUTE(#REF!,";",","))</f>
        <v>#REF!</v>
      </c>
      <c r="J93" s="58" t="e">
        <f>IF(#REF!="","-",#REF!)</f>
        <v>#REF!</v>
      </c>
      <c r="K93" s="58" t="e">
        <f>IF(#REF!="","-",#REF!)</f>
        <v>#REF!</v>
      </c>
      <c r="L93" s="58" t="e">
        <v>#REF!</v>
      </c>
    </row>
    <row r="94" spans="1:12" x14ac:dyDescent="0.25">
      <c r="A94" t="s">
        <v>732</v>
      </c>
      <c r="B94" s="58" t="e">
        <f>IF(#REF!="","-",SUBSTITUTE(SUBSTITUTE(#REF!,";",","),"&amp;","И"))</f>
        <v>#REF!</v>
      </c>
      <c r="C94" s="58" t="e">
        <f>IF(#REF!="","-",VLOOKUP(#REF!,#REF!,2,FALSE))</f>
        <v>#REF!</v>
      </c>
      <c r="D94" s="58" t="e">
        <f>IF(#REF!="","-",SUBSTITUTE(SUBSTITUTE(#REF!,";",","),"&amp;","И"))</f>
        <v>#REF!</v>
      </c>
      <c r="E94" s="58" t="e">
        <f>IF(#REF!="","-",SUBSTITUTE(#REF!,";",","))</f>
        <v>#REF!</v>
      </c>
      <c r="F94" s="58" t="e">
        <f>IF(#REF!="","-",VLOOKUP(#REF!,#REF!,3,FALSE))</f>
        <v>#REF!</v>
      </c>
      <c r="G94" s="58" t="e">
        <f>IF(#REF!="","-",SUBSTITUTE(#REF!,";",","))</f>
        <v>#REF!</v>
      </c>
      <c r="H94" s="58" t="e">
        <f>IF(#REF!="","-",SUBSTITUTE(#REF!,";",","))</f>
        <v>#REF!</v>
      </c>
      <c r="I94" s="58" t="e">
        <f>IF(#REF!="","-",SUBSTITUTE(#REF!,";",","))</f>
        <v>#REF!</v>
      </c>
      <c r="J94" s="58" t="e">
        <f>IF(#REF!="","-",#REF!)</f>
        <v>#REF!</v>
      </c>
      <c r="K94" s="58" t="e">
        <f>IF(#REF!="","-",#REF!)</f>
        <v>#REF!</v>
      </c>
      <c r="L94" s="58" t="e">
        <v>#REF!</v>
      </c>
    </row>
    <row r="95" spans="1:12" x14ac:dyDescent="0.25">
      <c r="A95" t="s">
        <v>732</v>
      </c>
      <c r="B95" s="58" t="e">
        <f>IF(#REF!="","-",SUBSTITUTE(SUBSTITUTE(#REF!,";",","),"&amp;","И"))</f>
        <v>#REF!</v>
      </c>
      <c r="C95" s="58" t="e">
        <f>IF(#REF!="","-",VLOOKUP(#REF!,#REF!,2,FALSE))</f>
        <v>#REF!</v>
      </c>
      <c r="D95" s="58" t="e">
        <f>IF(#REF!="","-",SUBSTITUTE(SUBSTITUTE(#REF!,";",","),"&amp;","И"))</f>
        <v>#REF!</v>
      </c>
      <c r="E95" s="58" t="e">
        <f>IF(#REF!="","-",SUBSTITUTE(#REF!,";",","))</f>
        <v>#REF!</v>
      </c>
      <c r="F95" s="58" t="e">
        <f>IF(#REF!="","-",VLOOKUP(#REF!,#REF!,3,FALSE))</f>
        <v>#REF!</v>
      </c>
      <c r="G95" s="58" t="e">
        <f>IF(#REF!="","-",SUBSTITUTE(#REF!,";",","))</f>
        <v>#REF!</v>
      </c>
      <c r="H95" s="58" t="e">
        <f>IF(#REF!="","-",SUBSTITUTE(#REF!,";",","))</f>
        <v>#REF!</v>
      </c>
      <c r="I95" s="58" t="e">
        <f>IF(#REF!="","-",SUBSTITUTE(#REF!,";",","))</f>
        <v>#REF!</v>
      </c>
      <c r="J95" s="58" t="e">
        <f>IF(#REF!="","-",#REF!)</f>
        <v>#REF!</v>
      </c>
      <c r="K95" s="58" t="e">
        <f>IF(#REF!="","-",#REF!)</f>
        <v>#REF!</v>
      </c>
      <c r="L95" s="58" t="e">
        <v>#REF!</v>
      </c>
    </row>
    <row r="96" spans="1:12" x14ac:dyDescent="0.25">
      <c r="A96" t="s">
        <v>732</v>
      </c>
      <c r="B96" s="58" t="e">
        <f>IF(#REF!="","-",SUBSTITUTE(SUBSTITUTE(#REF!,";",","),"&amp;","И"))</f>
        <v>#REF!</v>
      </c>
      <c r="C96" s="58" t="e">
        <f>IF(#REF!="","-",VLOOKUP(#REF!,#REF!,2,FALSE))</f>
        <v>#REF!</v>
      </c>
      <c r="D96" s="58" t="e">
        <f>IF(#REF!="","-",SUBSTITUTE(SUBSTITUTE(#REF!,";",","),"&amp;","И"))</f>
        <v>#REF!</v>
      </c>
      <c r="E96" s="58" t="e">
        <f>IF(#REF!="","-",SUBSTITUTE(#REF!,";",","))</f>
        <v>#REF!</v>
      </c>
      <c r="F96" s="58" t="e">
        <f>IF(#REF!="","-",VLOOKUP(#REF!,#REF!,3,FALSE))</f>
        <v>#REF!</v>
      </c>
      <c r="G96" s="58" t="e">
        <f>IF(#REF!="","-",SUBSTITUTE(#REF!,";",","))</f>
        <v>#REF!</v>
      </c>
      <c r="H96" s="58" t="e">
        <f>IF(#REF!="","-",SUBSTITUTE(#REF!,";",","))</f>
        <v>#REF!</v>
      </c>
      <c r="I96" s="58" t="e">
        <f>IF(#REF!="","-",SUBSTITUTE(#REF!,";",","))</f>
        <v>#REF!</v>
      </c>
      <c r="J96" s="58" t="e">
        <f>IF(#REF!="","-",#REF!)</f>
        <v>#REF!</v>
      </c>
      <c r="K96" s="58" t="e">
        <f>IF(#REF!="","-",#REF!)</f>
        <v>#REF!</v>
      </c>
      <c r="L96" s="58" t="e">
        <v>#REF!</v>
      </c>
    </row>
    <row r="97" spans="1:12" x14ac:dyDescent="0.25">
      <c r="A97" t="s">
        <v>732</v>
      </c>
      <c r="B97" s="58" t="e">
        <f>IF(#REF!="","-",SUBSTITUTE(SUBSTITUTE(#REF!,";",","),"&amp;","И"))</f>
        <v>#REF!</v>
      </c>
      <c r="C97" s="58" t="e">
        <f>IF(#REF!="","-",VLOOKUP(#REF!,#REF!,2,FALSE))</f>
        <v>#REF!</v>
      </c>
      <c r="D97" s="58" t="e">
        <f>IF(#REF!="","-",SUBSTITUTE(SUBSTITUTE(#REF!,";",","),"&amp;","И"))</f>
        <v>#REF!</v>
      </c>
      <c r="E97" s="58" t="e">
        <f>IF(#REF!="","-",SUBSTITUTE(#REF!,";",","))</f>
        <v>#REF!</v>
      </c>
      <c r="F97" s="58" t="e">
        <f>IF(#REF!="","-",VLOOKUP(#REF!,#REF!,3,FALSE))</f>
        <v>#REF!</v>
      </c>
      <c r="G97" s="58" t="e">
        <f>IF(#REF!="","-",SUBSTITUTE(#REF!,";",","))</f>
        <v>#REF!</v>
      </c>
      <c r="H97" s="58" t="e">
        <f>IF(#REF!="","-",SUBSTITUTE(#REF!,";",","))</f>
        <v>#REF!</v>
      </c>
      <c r="I97" s="58" t="e">
        <f>IF(#REF!="","-",SUBSTITUTE(#REF!,";",","))</f>
        <v>#REF!</v>
      </c>
      <c r="J97" s="58" t="e">
        <f>IF(#REF!="","-",#REF!)</f>
        <v>#REF!</v>
      </c>
      <c r="K97" s="58" t="e">
        <f>IF(#REF!="","-",#REF!)</f>
        <v>#REF!</v>
      </c>
      <c r="L97" s="58" t="e">
        <v>#REF!</v>
      </c>
    </row>
    <row r="98" spans="1:12" x14ac:dyDescent="0.25">
      <c r="A98" t="s">
        <v>732</v>
      </c>
      <c r="B98" s="58" t="e">
        <f>IF(#REF!="","-",SUBSTITUTE(SUBSTITUTE(#REF!,";",","),"&amp;","И"))</f>
        <v>#REF!</v>
      </c>
      <c r="C98" s="58" t="e">
        <f>IF(#REF!="","-",VLOOKUP(#REF!,#REF!,2,FALSE))</f>
        <v>#REF!</v>
      </c>
      <c r="D98" s="58" t="e">
        <f>IF(#REF!="","-",SUBSTITUTE(SUBSTITUTE(#REF!,";",","),"&amp;","И"))</f>
        <v>#REF!</v>
      </c>
      <c r="E98" s="58" t="e">
        <f>IF(#REF!="","-",SUBSTITUTE(#REF!,";",","))</f>
        <v>#REF!</v>
      </c>
      <c r="F98" s="58" t="e">
        <f>IF(#REF!="","-",VLOOKUP(#REF!,#REF!,3,FALSE))</f>
        <v>#REF!</v>
      </c>
      <c r="G98" s="58" t="e">
        <f>IF(#REF!="","-",SUBSTITUTE(#REF!,";",","))</f>
        <v>#REF!</v>
      </c>
      <c r="H98" s="58" t="e">
        <f>IF(#REF!="","-",SUBSTITUTE(#REF!,";",","))</f>
        <v>#REF!</v>
      </c>
      <c r="I98" s="58" t="e">
        <f>IF(#REF!="","-",SUBSTITUTE(#REF!,";",","))</f>
        <v>#REF!</v>
      </c>
      <c r="J98" s="58" t="e">
        <f>IF(#REF!="","-",#REF!)</f>
        <v>#REF!</v>
      </c>
      <c r="K98" s="58" t="e">
        <f>IF(#REF!="","-",#REF!)</f>
        <v>#REF!</v>
      </c>
      <c r="L98" s="58" t="e">
        <v>#REF!</v>
      </c>
    </row>
    <row r="99" spans="1:12" x14ac:dyDescent="0.25">
      <c r="A99" t="s">
        <v>732</v>
      </c>
      <c r="B99" s="58" t="e">
        <f>IF(#REF!="","-",SUBSTITUTE(SUBSTITUTE(#REF!,";",","),"&amp;","И"))</f>
        <v>#REF!</v>
      </c>
      <c r="C99" s="58" t="e">
        <f>IF(#REF!="","-",VLOOKUP(#REF!,#REF!,2,FALSE))</f>
        <v>#REF!</v>
      </c>
      <c r="D99" s="58" t="e">
        <f>IF(#REF!="","-",SUBSTITUTE(SUBSTITUTE(#REF!,";",","),"&amp;","И"))</f>
        <v>#REF!</v>
      </c>
      <c r="E99" s="58" t="e">
        <f>IF(#REF!="","-",SUBSTITUTE(#REF!,";",","))</f>
        <v>#REF!</v>
      </c>
      <c r="F99" s="58" t="e">
        <f>IF(#REF!="","-",VLOOKUP(#REF!,#REF!,3,FALSE))</f>
        <v>#REF!</v>
      </c>
      <c r="G99" s="58" t="e">
        <f>IF(#REF!="","-",SUBSTITUTE(#REF!,";",","))</f>
        <v>#REF!</v>
      </c>
      <c r="H99" s="58" t="e">
        <f>IF(#REF!="","-",SUBSTITUTE(#REF!,";",","))</f>
        <v>#REF!</v>
      </c>
      <c r="I99" s="58" t="e">
        <f>IF(#REF!="","-",SUBSTITUTE(#REF!,";",","))</f>
        <v>#REF!</v>
      </c>
      <c r="J99" s="58" t="e">
        <f>IF(#REF!="","-",#REF!)</f>
        <v>#REF!</v>
      </c>
      <c r="K99" s="58" t="e">
        <f>IF(#REF!="","-",#REF!)</f>
        <v>#REF!</v>
      </c>
      <c r="L99" s="58" t="e">
        <v>#REF!</v>
      </c>
    </row>
    <row r="100" spans="1:12" x14ac:dyDescent="0.25">
      <c r="A100" t="s">
        <v>732</v>
      </c>
      <c r="B100" s="58" t="e">
        <f>IF(#REF!="","-",SUBSTITUTE(SUBSTITUTE(#REF!,";",","),"&amp;","И"))</f>
        <v>#REF!</v>
      </c>
      <c r="C100" s="58" t="e">
        <f>IF(#REF!="","-",VLOOKUP(#REF!,#REF!,2,FALSE))</f>
        <v>#REF!</v>
      </c>
      <c r="D100" s="58" t="e">
        <f>IF(#REF!="","-",SUBSTITUTE(SUBSTITUTE(#REF!,";",","),"&amp;","И"))</f>
        <v>#REF!</v>
      </c>
      <c r="E100" s="58" t="e">
        <f>IF(#REF!="","-",SUBSTITUTE(#REF!,";",","))</f>
        <v>#REF!</v>
      </c>
      <c r="F100" s="58" t="e">
        <f>IF(#REF!="","-",VLOOKUP(#REF!,#REF!,3,FALSE))</f>
        <v>#REF!</v>
      </c>
      <c r="G100" s="58" t="e">
        <f>IF(#REF!="","-",SUBSTITUTE(#REF!,";",","))</f>
        <v>#REF!</v>
      </c>
      <c r="H100" s="58" t="e">
        <f>IF(#REF!="","-",SUBSTITUTE(#REF!,";",","))</f>
        <v>#REF!</v>
      </c>
      <c r="I100" s="58" t="e">
        <f>IF(#REF!="","-",SUBSTITUTE(#REF!,";",","))</f>
        <v>#REF!</v>
      </c>
      <c r="J100" s="58" t="e">
        <f>IF(#REF!="","-",#REF!)</f>
        <v>#REF!</v>
      </c>
      <c r="K100" s="58" t="e">
        <f>IF(#REF!="","-",#REF!)</f>
        <v>#REF!</v>
      </c>
      <c r="L100" s="58" t="e">
        <v>#REF!</v>
      </c>
    </row>
    <row r="101" spans="1:12" x14ac:dyDescent="0.25">
      <c r="A101" t="s">
        <v>732</v>
      </c>
      <c r="B101" s="58" t="e">
        <f>IF(#REF!="","-",SUBSTITUTE(SUBSTITUTE(#REF!,";",","),"&amp;","И"))</f>
        <v>#REF!</v>
      </c>
      <c r="C101" s="58" t="e">
        <f>IF(#REF!="","-",VLOOKUP(#REF!,#REF!,2,FALSE))</f>
        <v>#REF!</v>
      </c>
      <c r="D101" s="58" t="e">
        <f>IF(#REF!="","-",SUBSTITUTE(SUBSTITUTE(#REF!,";",","),"&amp;","И"))</f>
        <v>#REF!</v>
      </c>
      <c r="E101" s="58" t="e">
        <f>IF(#REF!="","-",SUBSTITUTE(#REF!,";",","))</f>
        <v>#REF!</v>
      </c>
      <c r="F101" s="58" t="e">
        <f>IF(#REF!="","-",VLOOKUP(#REF!,#REF!,3,FALSE))</f>
        <v>#REF!</v>
      </c>
      <c r="G101" s="58" t="e">
        <f>IF(#REF!="","-",SUBSTITUTE(#REF!,";",","))</f>
        <v>#REF!</v>
      </c>
      <c r="H101" s="58" t="e">
        <f>IF(#REF!="","-",SUBSTITUTE(#REF!,";",","))</f>
        <v>#REF!</v>
      </c>
      <c r="I101" s="58" t="e">
        <f>IF(#REF!="","-",SUBSTITUTE(#REF!,";",","))</f>
        <v>#REF!</v>
      </c>
      <c r="J101" s="58" t="e">
        <f>IF(#REF!="","-",#REF!)</f>
        <v>#REF!</v>
      </c>
      <c r="K101" s="58" t="e">
        <f>IF(#REF!="","-",#REF!)</f>
        <v>#REF!</v>
      </c>
      <c r="L101" s="58" t="e">
        <v>#REF!</v>
      </c>
    </row>
    <row r="102" spans="1:12" x14ac:dyDescent="0.25">
      <c r="A102" t="s">
        <v>732</v>
      </c>
      <c r="B102" s="58" t="e">
        <f>IF(#REF!="","-",SUBSTITUTE(SUBSTITUTE(#REF!,";",","),"&amp;","И"))</f>
        <v>#REF!</v>
      </c>
      <c r="C102" s="58" t="e">
        <f>IF(#REF!="","-",VLOOKUP(#REF!,#REF!,2,FALSE))</f>
        <v>#REF!</v>
      </c>
      <c r="D102" s="58" t="e">
        <f>IF(#REF!="","-",SUBSTITUTE(SUBSTITUTE(#REF!,";",","),"&amp;","И"))</f>
        <v>#REF!</v>
      </c>
      <c r="E102" s="58" t="e">
        <f>IF(#REF!="","-",SUBSTITUTE(#REF!,";",","))</f>
        <v>#REF!</v>
      </c>
      <c r="F102" s="58" t="e">
        <f>IF(#REF!="","-",VLOOKUP(#REF!,#REF!,3,FALSE))</f>
        <v>#REF!</v>
      </c>
      <c r="G102" s="58" t="e">
        <f>IF(#REF!="","-",SUBSTITUTE(#REF!,";",","))</f>
        <v>#REF!</v>
      </c>
      <c r="H102" s="58" t="e">
        <f>IF(#REF!="","-",SUBSTITUTE(#REF!,";",","))</f>
        <v>#REF!</v>
      </c>
      <c r="I102" s="58" t="e">
        <f>IF(#REF!="","-",SUBSTITUTE(#REF!,";",","))</f>
        <v>#REF!</v>
      </c>
      <c r="J102" s="58" t="e">
        <f>IF(#REF!="","-",#REF!)</f>
        <v>#REF!</v>
      </c>
      <c r="K102" s="58" t="e">
        <f>IF(#REF!="","-",#REF!)</f>
        <v>#REF!</v>
      </c>
      <c r="L102" s="58" t="e">
        <v>#REF!</v>
      </c>
    </row>
    <row r="103" spans="1:12" x14ac:dyDescent="0.25">
      <c r="A103" t="s">
        <v>732</v>
      </c>
      <c r="B103" s="58" t="e">
        <f>IF(#REF!="","-",SUBSTITUTE(SUBSTITUTE(#REF!,";",","),"&amp;","И"))</f>
        <v>#REF!</v>
      </c>
      <c r="C103" s="58" t="e">
        <f>IF(#REF!="","-",VLOOKUP(#REF!,#REF!,2,FALSE))</f>
        <v>#REF!</v>
      </c>
      <c r="D103" s="58" t="e">
        <f>IF(#REF!="","-",SUBSTITUTE(SUBSTITUTE(#REF!,";",","),"&amp;","И"))</f>
        <v>#REF!</v>
      </c>
      <c r="E103" s="58" t="e">
        <f>IF(#REF!="","-",SUBSTITUTE(#REF!,";",","))</f>
        <v>#REF!</v>
      </c>
      <c r="F103" s="58" t="e">
        <f>IF(#REF!="","-",VLOOKUP(#REF!,#REF!,3,FALSE))</f>
        <v>#REF!</v>
      </c>
      <c r="G103" s="58" t="e">
        <f>IF(#REF!="","-",SUBSTITUTE(#REF!,";",","))</f>
        <v>#REF!</v>
      </c>
      <c r="H103" s="58" t="e">
        <f>IF(#REF!="","-",SUBSTITUTE(#REF!,";",","))</f>
        <v>#REF!</v>
      </c>
      <c r="I103" s="58" t="e">
        <f>IF(#REF!="","-",SUBSTITUTE(#REF!,";",","))</f>
        <v>#REF!</v>
      </c>
      <c r="J103" s="58" t="e">
        <f>IF(#REF!="","-",#REF!)</f>
        <v>#REF!</v>
      </c>
      <c r="K103" s="58" t="e">
        <f>IF(#REF!="","-",#REF!)</f>
        <v>#REF!</v>
      </c>
      <c r="L103" s="58" t="e">
        <v>#REF!</v>
      </c>
    </row>
    <row r="104" spans="1:12" x14ac:dyDescent="0.25">
      <c r="A104" t="s">
        <v>732</v>
      </c>
      <c r="B104" s="58" t="e">
        <f>IF(#REF!="","-",SUBSTITUTE(SUBSTITUTE(#REF!,";",","),"&amp;","И"))</f>
        <v>#REF!</v>
      </c>
      <c r="C104" s="58" t="e">
        <f>IF(#REF!="","-",VLOOKUP(#REF!,#REF!,2,FALSE))</f>
        <v>#REF!</v>
      </c>
      <c r="D104" s="58" t="e">
        <f>IF(#REF!="","-",SUBSTITUTE(SUBSTITUTE(#REF!,";",","),"&amp;","И"))</f>
        <v>#REF!</v>
      </c>
      <c r="E104" s="58" t="e">
        <f>IF(#REF!="","-",SUBSTITUTE(#REF!,";",","))</f>
        <v>#REF!</v>
      </c>
      <c r="F104" s="58" t="e">
        <f>IF(#REF!="","-",VLOOKUP(#REF!,#REF!,3,FALSE))</f>
        <v>#REF!</v>
      </c>
      <c r="G104" s="58" t="e">
        <f>IF(#REF!="","-",SUBSTITUTE(#REF!,";",","))</f>
        <v>#REF!</v>
      </c>
      <c r="H104" s="58" t="e">
        <f>IF(#REF!="","-",SUBSTITUTE(#REF!,";",","))</f>
        <v>#REF!</v>
      </c>
      <c r="I104" s="58" t="e">
        <f>IF(#REF!="","-",SUBSTITUTE(#REF!,";",","))</f>
        <v>#REF!</v>
      </c>
      <c r="J104" s="58" t="e">
        <f>IF(#REF!="","-",#REF!)</f>
        <v>#REF!</v>
      </c>
      <c r="K104" s="58" t="e">
        <f>IF(#REF!="","-",#REF!)</f>
        <v>#REF!</v>
      </c>
      <c r="L104" s="58" t="e">
        <v>#REF!</v>
      </c>
    </row>
    <row r="105" spans="1:12" x14ac:dyDescent="0.25">
      <c r="A105" t="s">
        <v>732</v>
      </c>
      <c r="B105" s="58" t="e">
        <f>IF(#REF!="","-",SUBSTITUTE(SUBSTITUTE(#REF!,";",","),"&amp;","И"))</f>
        <v>#REF!</v>
      </c>
      <c r="C105" s="58" t="e">
        <f>IF(#REF!="","-",VLOOKUP(#REF!,#REF!,2,FALSE))</f>
        <v>#REF!</v>
      </c>
      <c r="D105" s="58" t="e">
        <f>IF(#REF!="","-",SUBSTITUTE(SUBSTITUTE(#REF!,";",","),"&amp;","И"))</f>
        <v>#REF!</v>
      </c>
      <c r="E105" s="58" t="e">
        <f>IF(#REF!="","-",SUBSTITUTE(#REF!,";",","))</f>
        <v>#REF!</v>
      </c>
      <c r="F105" s="58" t="e">
        <f>IF(#REF!="","-",VLOOKUP(#REF!,#REF!,3,FALSE))</f>
        <v>#REF!</v>
      </c>
      <c r="G105" s="58" t="e">
        <f>IF(#REF!="","-",SUBSTITUTE(#REF!,";",","))</f>
        <v>#REF!</v>
      </c>
      <c r="H105" s="58" t="e">
        <f>IF(#REF!="","-",SUBSTITUTE(#REF!,";",","))</f>
        <v>#REF!</v>
      </c>
      <c r="I105" s="58" t="e">
        <f>IF(#REF!="","-",SUBSTITUTE(#REF!,";",","))</f>
        <v>#REF!</v>
      </c>
      <c r="J105" s="58" t="e">
        <f>IF(#REF!="","-",#REF!)</f>
        <v>#REF!</v>
      </c>
      <c r="K105" s="58" t="e">
        <f>IF(#REF!="","-",#REF!)</f>
        <v>#REF!</v>
      </c>
      <c r="L105" s="58" t="e">
        <v>#REF!</v>
      </c>
    </row>
    <row r="106" spans="1:12" x14ac:dyDescent="0.25">
      <c r="A106" t="s">
        <v>732</v>
      </c>
      <c r="B106" s="58" t="e">
        <f>IF(#REF!="","-",SUBSTITUTE(SUBSTITUTE(#REF!,";",","),"&amp;","И"))</f>
        <v>#REF!</v>
      </c>
      <c r="C106" s="58" t="e">
        <f>IF(#REF!="","-",VLOOKUP(#REF!,#REF!,2,FALSE))</f>
        <v>#REF!</v>
      </c>
      <c r="D106" s="58" t="e">
        <f>IF(#REF!="","-",SUBSTITUTE(SUBSTITUTE(#REF!,";",","),"&amp;","И"))</f>
        <v>#REF!</v>
      </c>
      <c r="E106" s="58" t="e">
        <f>IF(#REF!="","-",SUBSTITUTE(#REF!,";",","))</f>
        <v>#REF!</v>
      </c>
      <c r="F106" s="58" t="e">
        <f>IF(#REF!="","-",VLOOKUP(#REF!,#REF!,3,FALSE))</f>
        <v>#REF!</v>
      </c>
      <c r="G106" s="58" t="e">
        <f>IF(#REF!="","-",SUBSTITUTE(#REF!,";",","))</f>
        <v>#REF!</v>
      </c>
      <c r="H106" s="58" t="e">
        <f>IF(#REF!="","-",SUBSTITUTE(#REF!,";",","))</f>
        <v>#REF!</v>
      </c>
      <c r="I106" s="58" t="e">
        <f>IF(#REF!="","-",SUBSTITUTE(#REF!,";",","))</f>
        <v>#REF!</v>
      </c>
      <c r="J106" s="58" t="e">
        <f>IF(#REF!="","-",#REF!)</f>
        <v>#REF!</v>
      </c>
      <c r="K106" s="58" t="e">
        <f>IF(#REF!="","-",#REF!)</f>
        <v>#REF!</v>
      </c>
      <c r="L106" s="58" t="e">
        <v>#REF!</v>
      </c>
    </row>
    <row r="107" spans="1:12" x14ac:dyDescent="0.25">
      <c r="A107" t="s">
        <v>732</v>
      </c>
      <c r="B107" s="58" t="e">
        <f>IF(#REF!="","-",SUBSTITUTE(SUBSTITUTE(#REF!,";",","),"&amp;","И"))</f>
        <v>#REF!</v>
      </c>
      <c r="C107" s="58" t="e">
        <f>IF(#REF!="","-",VLOOKUP(#REF!,#REF!,2,FALSE))</f>
        <v>#REF!</v>
      </c>
      <c r="D107" s="58" t="e">
        <f>IF(#REF!="","-",SUBSTITUTE(SUBSTITUTE(#REF!,";",","),"&amp;","И"))</f>
        <v>#REF!</v>
      </c>
      <c r="E107" s="58" t="e">
        <f>IF(#REF!="","-",SUBSTITUTE(#REF!,";",","))</f>
        <v>#REF!</v>
      </c>
      <c r="F107" s="58" t="e">
        <f>IF(#REF!="","-",VLOOKUP(#REF!,#REF!,3,FALSE))</f>
        <v>#REF!</v>
      </c>
      <c r="G107" s="58" t="e">
        <f>IF(#REF!="","-",SUBSTITUTE(#REF!,";",","))</f>
        <v>#REF!</v>
      </c>
      <c r="H107" s="58" t="e">
        <f>IF(#REF!="","-",SUBSTITUTE(#REF!,";",","))</f>
        <v>#REF!</v>
      </c>
      <c r="I107" s="58" t="e">
        <f>IF(#REF!="","-",SUBSTITUTE(#REF!,";",","))</f>
        <v>#REF!</v>
      </c>
      <c r="J107" s="58" t="e">
        <f>IF(#REF!="","-",#REF!)</f>
        <v>#REF!</v>
      </c>
      <c r="K107" s="58" t="e">
        <f>IF(#REF!="","-",#REF!)</f>
        <v>#REF!</v>
      </c>
      <c r="L107" s="58" t="e">
        <v>#REF!</v>
      </c>
    </row>
    <row r="108" spans="1:12" x14ac:dyDescent="0.25">
      <c r="A108" t="s">
        <v>732</v>
      </c>
      <c r="B108" s="58" t="e">
        <f>IF(#REF!="","-",SUBSTITUTE(SUBSTITUTE(#REF!,";",","),"&amp;","И"))</f>
        <v>#REF!</v>
      </c>
      <c r="C108" s="58" t="e">
        <f>IF(#REF!="","-",VLOOKUP(#REF!,#REF!,2,FALSE))</f>
        <v>#REF!</v>
      </c>
      <c r="D108" s="58" t="e">
        <f>IF(#REF!="","-",SUBSTITUTE(SUBSTITUTE(#REF!,";",","),"&amp;","И"))</f>
        <v>#REF!</v>
      </c>
      <c r="E108" s="58" t="e">
        <f>IF(#REF!="","-",SUBSTITUTE(#REF!,";",","))</f>
        <v>#REF!</v>
      </c>
      <c r="F108" s="58" t="e">
        <f>IF(#REF!="","-",VLOOKUP(#REF!,#REF!,3,FALSE))</f>
        <v>#REF!</v>
      </c>
      <c r="G108" s="58" t="e">
        <f>IF(#REF!="","-",SUBSTITUTE(#REF!,";",","))</f>
        <v>#REF!</v>
      </c>
      <c r="H108" s="58" t="e">
        <f>IF(#REF!="","-",SUBSTITUTE(#REF!,";",","))</f>
        <v>#REF!</v>
      </c>
      <c r="I108" s="58" t="e">
        <f>IF(#REF!="","-",SUBSTITUTE(#REF!,";",","))</f>
        <v>#REF!</v>
      </c>
      <c r="J108" s="58" t="e">
        <f>IF(#REF!="","-",#REF!)</f>
        <v>#REF!</v>
      </c>
      <c r="K108" s="58" t="e">
        <f>IF(#REF!="","-",#REF!)</f>
        <v>#REF!</v>
      </c>
      <c r="L108" s="58" t="e">
        <v>#REF!</v>
      </c>
    </row>
    <row r="109" spans="1:12" x14ac:dyDescent="0.25">
      <c r="A109" t="s">
        <v>732</v>
      </c>
      <c r="B109" s="58" t="e">
        <f>IF(#REF!="","-",SUBSTITUTE(SUBSTITUTE(#REF!,";",","),"&amp;","И"))</f>
        <v>#REF!</v>
      </c>
      <c r="C109" s="58" t="e">
        <f>IF(#REF!="","-",VLOOKUP(#REF!,#REF!,2,FALSE))</f>
        <v>#REF!</v>
      </c>
      <c r="D109" s="58" t="e">
        <f>IF(#REF!="","-",SUBSTITUTE(SUBSTITUTE(#REF!,";",","),"&amp;","И"))</f>
        <v>#REF!</v>
      </c>
      <c r="E109" s="58" t="e">
        <f>IF(#REF!="","-",SUBSTITUTE(#REF!,";",","))</f>
        <v>#REF!</v>
      </c>
      <c r="F109" s="58" t="e">
        <f>IF(#REF!="","-",VLOOKUP(#REF!,#REF!,3,FALSE))</f>
        <v>#REF!</v>
      </c>
      <c r="G109" s="58" t="e">
        <f>IF(#REF!="","-",SUBSTITUTE(#REF!,";",","))</f>
        <v>#REF!</v>
      </c>
      <c r="H109" s="58" t="e">
        <f>IF(#REF!="","-",SUBSTITUTE(#REF!,";",","))</f>
        <v>#REF!</v>
      </c>
      <c r="I109" s="58" t="e">
        <f>IF(#REF!="","-",SUBSTITUTE(#REF!,";",","))</f>
        <v>#REF!</v>
      </c>
      <c r="J109" s="58" t="e">
        <f>IF(#REF!="","-",#REF!)</f>
        <v>#REF!</v>
      </c>
      <c r="K109" s="58" t="e">
        <f>IF(#REF!="","-",#REF!)</f>
        <v>#REF!</v>
      </c>
      <c r="L109" s="58" t="e">
        <v>#REF!</v>
      </c>
    </row>
    <row r="110" spans="1:12" x14ac:dyDescent="0.25">
      <c r="A110" t="s">
        <v>732</v>
      </c>
      <c r="B110" s="58" t="e">
        <f>IF(#REF!="","-",SUBSTITUTE(SUBSTITUTE(#REF!,";",","),"&amp;","И"))</f>
        <v>#REF!</v>
      </c>
      <c r="C110" s="58" t="e">
        <f>IF(#REF!="","-",VLOOKUP(#REF!,#REF!,2,FALSE))</f>
        <v>#REF!</v>
      </c>
      <c r="D110" s="58" t="e">
        <f>IF(#REF!="","-",SUBSTITUTE(SUBSTITUTE(#REF!,";",","),"&amp;","И"))</f>
        <v>#REF!</v>
      </c>
      <c r="E110" s="58" t="e">
        <f>IF(#REF!="","-",SUBSTITUTE(#REF!,";",","))</f>
        <v>#REF!</v>
      </c>
      <c r="F110" s="58" t="e">
        <f>IF(#REF!="","-",VLOOKUP(#REF!,#REF!,3,FALSE))</f>
        <v>#REF!</v>
      </c>
      <c r="G110" s="58" t="e">
        <f>IF(#REF!="","-",SUBSTITUTE(#REF!,";",","))</f>
        <v>#REF!</v>
      </c>
      <c r="H110" s="58" t="e">
        <f>IF(#REF!="","-",SUBSTITUTE(#REF!,";",","))</f>
        <v>#REF!</v>
      </c>
      <c r="I110" s="58" t="e">
        <f>IF(#REF!="","-",SUBSTITUTE(#REF!,";",","))</f>
        <v>#REF!</v>
      </c>
      <c r="J110" s="58" t="e">
        <f>IF(#REF!="","-",#REF!)</f>
        <v>#REF!</v>
      </c>
      <c r="K110" s="58" t="e">
        <f>IF(#REF!="","-",#REF!)</f>
        <v>#REF!</v>
      </c>
      <c r="L110" s="58" t="e">
        <v>#REF!</v>
      </c>
    </row>
    <row r="111" spans="1:12" x14ac:dyDescent="0.25">
      <c r="A111" t="s">
        <v>732</v>
      </c>
      <c r="B111" s="58" t="e">
        <f>IF(#REF!="","-",SUBSTITUTE(SUBSTITUTE(#REF!,";",","),"&amp;","И"))</f>
        <v>#REF!</v>
      </c>
      <c r="C111" s="58" t="e">
        <f>IF(#REF!="","-",VLOOKUP(#REF!,#REF!,2,FALSE))</f>
        <v>#REF!</v>
      </c>
      <c r="D111" s="58" t="e">
        <f>IF(#REF!="","-",SUBSTITUTE(SUBSTITUTE(#REF!,";",","),"&amp;","И"))</f>
        <v>#REF!</v>
      </c>
      <c r="E111" s="58" t="e">
        <f>IF(#REF!="","-",SUBSTITUTE(#REF!,";",","))</f>
        <v>#REF!</v>
      </c>
      <c r="F111" s="58" t="e">
        <f>IF(#REF!="","-",VLOOKUP(#REF!,#REF!,3,FALSE))</f>
        <v>#REF!</v>
      </c>
      <c r="G111" s="58" t="e">
        <f>IF(#REF!="","-",SUBSTITUTE(#REF!,";",","))</f>
        <v>#REF!</v>
      </c>
      <c r="H111" s="58" t="e">
        <f>IF(#REF!="","-",SUBSTITUTE(#REF!,";",","))</f>
        <v>#REF!</v>
      </c>
      <c r="I111" s="58" t="e">
        <f>IF(#REF!="","-",SUBSTITUTE(#REF!,";",","))</f>
        <v>#REF!</v>
      </c>
      <c r="J111" s="58" t="e">
        <f>IF(#REF!="","-",#REF!)</f>
        <v>#REF!</v>
      </c>
      <c r="K111" s="58" t="e">
        <f>IF(#REF!="","-",#REF!)</f>
        <v>#REF!</v>
      </c>
      <c r="L111" s="58" t="e">
        <v>#REF!</v>
      </c>
    </row>
    <row r="112" spans="1:12" x14ac:dyDescent="0.25">
      <c r="A112" t="s">
        <v>732</v>
      </c>
      <c r="B112" s="58" t="e">
        <f>IF(#REF!="","-",SUBSTITUTE(SUBSTITUTE(#REF!,";",","),"&amp;","И"))</f>
        <v>#REF!</v>
      </c>
      <c r="C112" s="58" t="e">
        <f>IF(#REF!="","-",VLOOKUP(#REF!,#REF!,2,FALSE))</f>
        <v>#REF!</v>
      </c>
      <c r="D112" s="58" t="e">
        <f>IF(#REF!="","-",SUBSTITUTE(SUBSTITUTE(#REF!,";",","),"&amp;","И"))</f>
        <v>#REF!</v>
      </c>
      <c r="E112" s="58" t="e">
        <f>IF(#REF!="","-",SUBSTITUTE(#REF!,";",","))</f>
        <v>#REF!</v>
      </c>
      <c r="F112" s="58" t="e">
        <f>IF(#REF!="","-",VLOOKUP(#REF!,#REF!,3,FALSE))</f>
        <v>#REF!</v>
      </c>
      <c r="G112" s="58" t="e">
        <f>IF(#REF!="","-",SUBSTITUTE(#REF!,";",","))</f>
        <v>#REF!</v>
      </c>
      <c r="H112" s="58" t="e">
        <f>IF(#REF!="","-",SUBSTITUTE(#REF!,";",","))</f>
        <v>#REF!</v>
      </c>
      <c r="I112" s="58" t="e">
        <f>IF(#REF!="","-",SUBSTITUTE(#REF!,";",","))</f>
        <v>#REF!</v>
      </c>
      <c r="J112" s="58" t="e">
        <f>IF(#REF!="","-",#REF!)</f>
        <v>#REF!</v>
      </c>
      <c r="K112" s="58" t="e">
        <f>IF(#REF!="","-",#REF!)</f>
        <v>#REF!</v>
      </c>
      <c r="L112" s="58" t="e">
        <v>#REF!</v>
      </c>
    </row>
    <row r="113" spans="1:12" x14ac:dyDescent="0.25">
      <c r="A113" t="s">
        <v>732</v>
      </c>
      <c r="B113" s="58" t="e">
        <f>IF(#REF!="","-",SUBSTITUTE(SUBSTITUTE(#REF!,";",","),"&amp;","И"))</f>
        <v>#REF!</v>
      </c>
      <c r="C113" s="58" t="e">
        <f>IF(#REF!="","-",VLOOKUP(#REF!,#REF!,2,FALSE))</f>
        <v>#REF!</v>
      </c>
      <c r="D113" s="58" t="e">
        <f>IF(#REF!="","-",SUBSTITUTE(SUBSTITUTE(#REF!,";",","),"&amp;","И"))</f>
        <v>#REF!</v>
      </c>
      <c r="E113" s="58" t="e">
        <f>IF(#REF!="","-",SUBSTITUTE(#REF!,";",","))</f>
        <v>#REF!</v>
      </c>
      <c r="F113" s="58" t="e">
        <f>IF(#REF!="","-",VLOOKUP(#REF!,#REF!,3,FALSE))</f>
        <v>#REF!</v>
      </c>
      <c r="G113" s="58" t="e">
        <f>IF(#REF!="","-",SUBSTITUTE(#REF!,";",","))</f>
        <v>#REF!</v>
      </c>
      <c r="H113" s="58" t="e">
        <f>IF(#REF!="","-",SUBSTITUTE(#REF!,";",","))</f>
        <v>#REF!</v>
      </c>
      <c r="I113" s="58" t="e">
        <f>IF(#REF!="","-",SUBSTITUTE(#REF!,";",","))</f>
        <v>#REF!</v>
      </c>
      <c r="J113" s="58" t="e">
        <f>IF(#REF!="","-",#REF!)</f>
        <v>#REF!</v>
      </c>
      <c r="K113" s="58" t="e">
        <f>IF(#REF!="","-",#REF!)</f>
        <v>#REF!</v>
      </c>
      <c r="L113" s="58" t="e">
        <v>#REF!</v>
      </c>
    </row>
    <row r="114" spans="1:12" x14ac:dyDescent="0.25">
      <c r="A114" t="s">
        <v>732</v>
      </c>
      <c r="B114" s="58" t="e">
        <f>IF(#REF!="","-",SUBSTITUTE(SUBSTITUTE(#REF!,";",","),"&amp;","И"))</f>
        <v>#REF!</v>
      </c>
      <c r="C114" s="58" t="e">
        <f>IF(#REF!="","-",VLOOKUP(#REF!,#REF!,2,FALSE))</f>
        <v>#REF!</v>
      </c>
      <c r="D114" s="58" t="e">
        <f>IF(#REF!="","-",SUBSTITUTE(SUBSTITUTE(#REF!,";",","),"&amp;","И"))</f>
        <v>#REF!</v>
      </c>
      <c r="E114" s="58" t="e">
        <f>IF(#REF!="","-",SUBSTITUTE(#REF!,";",","))</f>
        <v>#REF!</v>
      </c>
      <c r="F114" s="58" t="e">
        <f>IF(#REF!="","-",VLOOKUP(#REF!,#REF!,3,FALSE))</f>
        <v>#REF!</v>
      </c>
      <c r="G114" s="58" t="e">
        <f>IF(#REF!="","-",SUBSTITUTE(#REF!,";",","))</f>
        <v>#REF!</v>
      </c>
      <c r="H114" s="58" t="e">
        <f>IF(#REF!="","-",SUBSTITUTE(#REF!,";",","))</f>
        <v>#REF!</v>
      </c>
      <c r="I114" s="58" t="e">
        <f>IF(#REF!="","-",SUBSTITUTE(#REF!,";",","))</f>
        <v>#REF!</v>
      </c>
      <c r="J114" s="58" t="e">
        <f>IF(#REF!="","-",#REF!)</f>
        <v>#REF!</v>
      </c>
      <c r="K114" s="58" t="e">
        <f>IF(#REF!="","-",#REF!)</f>
        <v>#REF!</v>
      </c>
      <c r="L114" s="58" t="e">
        <v>#REF!</v>
      </c>
    </row>
    <row r="115" spans="1:12" x14ac:dyDescent="0.25">
      <c r="A115" t="s">
        <v>732</v>
      </c>
      <c r="B115" s="58" t="e">
        <f>IF(#REF!="","-",SUBSTITUTE(SUBSTITUTE(#REF!,";",","),"&amp;","И"))</f>
        <v>#REF!</v>
      </c>
      <c r="C115" s="58" t="e">
        <f>IF(#REF!="","-",VLOOKUP(#REF!,#REF!,2,FALSE))</f>
        <v>#REF!</v>
      </c>
      <c r="D115" s="58" t="e">
        <f>IF(#REF!="","-",SUBSTITUTE(SUBSTITUTE(#REF!,";",","),"&amp;","И"))</f>
        <v>#REF!</v>
      </c>
      <c r="E115" s="58" t="e">
        <f>IF(#REF!="","-",SUBSTITUTE(#REF!,";",","))</f>
        <v>#REF!</v>
      </c>
      <c r="F115" s="58" t="e">
        <f>IF(#REF!="","-",VLOOKUP(#REF!,#REF!,3,FALSE))</f>
        <v>#REF!</v>
      </c>
      <c r="G115" s="58" t="e">
        <f>IF(#REF!="","-",SUBSTITUTE(#REF!,";",","))</f>
        <v>#REF!</v>
      </c>
      <c r="H115" s="58" t="e">
        <f>IF(#REF!="","-",SUBSTITUTE(#REF!,";",","))</f>
        <v>#REF!</v>
      </c>
      <c r="I115" s="58" t="e">
        <f>IF(#REF!="","-",SUBSTITUTE(#REF!,";",","))</f>
        <v>#REF!</v>
      </c>
      <c r="J115" s="58" t="e">
        <f>IF(#REF!="","-",#REF!)</f>
        <v>#REF!</v>
      </c>
      <c r="K115" s="58" t="e">
        <f>IF(#REF!="","-",#REF!)</f>
        <v>#REF!</v>
      </c>
      <c r="L115" s="58" t="e">
        <v>#REF!</v>
      </c>
    </row>
    <row r="116" spans="1:12" x14ac:dyDescent="0.25">
      <c r="A116" t="s">
        <v>732</v>
      </c>
      <c r="B116" s="58" t="e">
        <f>IF(#REF!="","-",SUBSTITUTE(SUBSTITUTE(#REF!,";",","),"&amp;","И"))</f>
        <v>#REF!</v>
      </c>
      <c r="C116" s="58" t="e">
        <f>IF(#REF!="","-",VLOOKUP(#REF!,#REF!,2,FALSE))</f>
        <v>#REF!</v>
      </c>
      <c r="D116" s="58" t="e">
        <f>IF(#REF!="","-",SUBSTITUTE(SUBSTITUTE(#REF!,";",","),"&amp;","И"))</f>
        <v>#REF!</v>
      </c>
      <c r="E116" s="58" t="e">
        <f>IF(#REF!="","-",SUBSTITUTE(#REF!,";",","))</f>
        <v>#REF!</v>
      </c>
      <c r="F116" s="58" t="e">
        <f>IF(#REF!="","-",VLOOKUP(#REF!,#REF!,3,FALSE))</f>
        <v>#REF!</v>
      </c>
      <c r="G116" s="58" t="e">
        <f>IF(#REF!="","-",SUBSTITUTE(#REF!,";",","))</f>
        <v>#REF!</v>
      </c>
      <c r="H116" s="58" t="e">
        <f>IF(#REF!="","-",SUBSTITUTE(#REF!,";",","))</f>
        <v>#REF!</v>
      </c>
      <c r="I116" s="58" t="e">
        <f>IF(#REF!="","-",SUBSTITUTE(#REF!,";",","))</f>
        <v>#REF!</v>
      </c>
      <c r="J116" s="58" t="e">
        <f>IF(#REF!="","-",#REF!)</f>
        <v>#REF!</v>
      </c>
      <c r="K116" s="58" t="e">
        <f>IF(#REF!="","-",#REF!)</f>
        <v>#REF!</v>
      </c>
      <c r="L116" s="58" t="e">
        <v>#REF!</v>
      </c>
    </row>
    <row r="117" spans="1:12" x14ac:dyDescent="0.25">
      <c r="A117" t="s">
        <v>732</v>
      </c>
      <c r="B117" s="58" t="e">
        <f>IF(#REF!="","-",SUBSTITUTE(SUBSTITUTE(#REF!,";",","),"&amp;","И"))</f>
        <v>#REF!</v>
      </c>
      <c r="C117" s="58" t="e">
        <f>IF(#REF!="","-",VLOOKUP(#REF!,#REF!,2,FALSE))</f>
        <v>#REF!</v>
      </c>
      <c r="D117" s="58" t="e">
        <f>IF(#REF!="","-",SUBSTITUTE(SUBSTITUTE(#REF!,";",","),"&amp;","И"))</f>
        <v>#REF!</v>
      </c>
      <c r="E117" s="58" t="e">
        <f>IF(#REF!="","-",SUBSTITUTE(#REF!,";",","))</f>
        <v>#REF!</v>
      </c>
      <c r="F117" s="58" t="e">
        <f>IF(#REF!="","-",VLOOKUP(#REF!,#REF!,3,FALSE))</f>
        <v>#REF!</v>
      </c>
      <c r="G117" s="58" t="e">
        <f>IF(#REF!="","-",SUBSTITUTE(#REF!,";",","))</f>
        <v>#REF!</v>
      </c>
      <c r="H117" s="58" t="e">
        <f>IF(#REF!="","-",SUBSTITUTE(#REF!,";",","))</f>
        <v>#REF!</v>
      </c>
      <c r="I117" s="58" t="e">
        <f>IF(#REF!="","-",SUBSTITUTE(#REF!,";",","))</f>
        <v>#REF!</v>
      </c>
      <c r="J117" s="58" t="e">
        <f>IF(#REF!="","-",#REF!)</f>
        <v>#REF!</v>
      </c>
      <c r="K117" s="58" t="e">
        <f>IF(#REF!="","-",#REF!)</f>
        <v>#REF!</v>
      </c>
      <c r="L117" s="58" t="e">
        <v>#REF!</v>
      </c>
    </row>
    <row r="118" spans="1:12" x14ac:dyDescent="0.25">
      <c r="A118" t="s">
        <v>732</v>
      </c>
      <c r="B118" s="58" t="e">
        <f>IF(#REF!="","-",SUBSTITUTE(SUBSTITUTE(#REF!,";",","),"&amp;","И"))</f>
        <v>#REF!</v>
      </c>
      <c r="C118" s="58" t="e">
        <f>IF(#REF!="","-",VLOOKUP(#REF!,#REF!,2,FALSE))</f>
        <v>#REF!</v>
      </c>
      <c r="D118" s="58" t="e">
        <f>IF(#REF!="","-",SUBSTITUTE(SUBSTITUTE(#REF!,";",","),"&amp;","И"))</f>
        <v>#REF!</v>
      </c>
      <c r="E118" s="58" t="e">
        <f>IF(#REF!="","-",SUBSTITUTE(#REF!,";",","))</f>
        <v>#REF!</v>
      </c>
      <c r="F118" s="58" t="e">
        <f>IF(#REF!="","-",VLOOKUP(#REF!,#REF!,3,FALSE))</f>
        <v>#REF!</v>
      </c>
      <c r="G118" s="58" t="e">
        <f>IF(#REF!="","-",SUBSTITUTE(#REF!,";",","))</f>
        <v>#REF!</v>
      </c>
      <c r="H118" s="58" t="e">
        <f>IF(#REF!="","-",SUBSTITUTE(#REF!,";",","))</f>
        <v>#REF!</v>
      </c>
      <c r="I118" s="58" t="e">
        <f>IF(#REF!="","-",SUBSTITUTE(#REF!,";",","))</f>
        <v>#REF!</v>
      </c>
      <c r="J118" s="58" t="e">
        <f>IF(#REF!="","-",#REF!)</f>
        <v>#REF!</v>
      </c>
      <c r="K118" s="58" t="e">
        <f>IF(#REF!="","-",#REF!)</f>
        <v>#REF!</v>
      </c>
      <c r="L118" s="58" t="e">
        <v>#REF!</v>
      </c>
    </row>
    <row r="119" spans="1:12" x14ac:dyDescent="0.25">
      <c r="A119" t="s">
        <v>732</v>
      </c>
      <c r="B119" s="58" t="e">
        <f>IF(#REF!="","-",SUBSTITUTE(SUBSTITUTE(#REF!,";",","),"&amp;","И"))</f>
        <v>#REF!</v>
      </c>
      <c r="C119" s="58" t="e">
        <f>IF(#REF!="","-",VLOOKUP(#REF!,#REF!,2,FALSE))</f>
        <v>#REF!</v>
      </c>
      <c r="D119" s="58" t="e">
        <f>IF(#REF!="","-",SUBSTITUTE(SUBSTITUTE(#REF!,";",","),"&amp;","И"))</f>
        <v>#REF!</v>
      </c>
      <c r="E119" s="58" t="e">
        <f>IF(#REF!="","-",SUBSTITUTE(#REF!,";",","))</f>
        <v>#REF!</v>
      </c>
      <c r="F119" s="58" t="e">
        <f>IF(#REF!="","-",VLOOKUP(#REF!,#REF!,3,FALSE))</f>
        <v>#REF!</v>
      </c>
      <c r="G119" s="58" t="e">
        <f>IF(#REF!="","-",SUBSTITUTE(#REF!,";",","))</f>
        <v>#REF!</v>
      </c>
      <c r="H119" s="58" t="e">
        <f>IF(#REF!="","-",SUBSTITUTE(#REF!,";",","))</f>
        <v>#REF!</v>
      </c>
      <c r="I119" s="58" t="e">
        <f>IF(#REF!="","-",SUBSTITUTE(#REF!,";",","))</f>
        <v>#REF!</v>
      </c>
      <c r="J119" s="58" t="e">
        <f>IF(#REF!="","-",#REF!)</f>
        <v>#REF!</v>
      </c>
      <c r="K119" s="58" t="e">
        <f>IF(#REF!="","-",#REF!)</f>
        <v>#REF!</v>
      </c>
      <c r="L119" s="58" t="e">
        <v>#REF!</v>
      </c>
    </row>
    <row r="120" spans="1:12" x14ac:dyDescent="0.25">
      <c r="A120" t="s">
        <v>732</v>
      </c>
      <c r="B120" s="58" t="e">
        <f>IF(#REF!="","-",SUBSTITUTE(SUBSTITUTE(#REF!,";",","),"&amp;","И"))</f>
        <v>#REF!</v>
      </c>
      <c r="C120" s="58" t="e">
        <f>IF(#REF!="","-",VLOOKUP(#REF!,#REF!,2,FALSE))</f>
        <v>#REF!</v>
      </c>
      <c r="D120" s="58" t="e">
        <f>IF(#REF!="","-",SUBSTITUTE(SUBSTITUTE(#REF!,";",","),"&amp;","И"))</f>
        <v>#REF!</v>
      </c>
      <c r="E120" s="58" t="e">
        <f>IF(#REF!="","-",SUBSTITUTE(#REF!,";",","))</f>
        <v>#REF!</v>
      </c>
      <c r="F120" s="58" t="e">
        <f>IF(#REF!="","-",VLOOKUP(#REF!,#REF!,3,FALSE))</f>
        <v>#REF!</v>
      </c>
      <c r="G120" s="58" t="e">
        <f>IF(#REF!="","-",SUBSTITUTE(#REF!,";",","))</f>
        <v>#REF!</v>
      </c>
      <c r="H120" s="58" t="e">
        <f>IF(#REF!="","-",SUBSTITUTE(#REF!,";",","))</f>
        <v>#REF!</v>
      </c>
      <c r="I120" s="58" t="e">
        <f>IF(#REF!="","-",SUBSTITUTE(#REF!,";",","))</f>
        <v>#REF!</v>
      </c>
      <c r="J120" s="58" t="e">
        <f>IF(#REF!="","-",#REF!)</f>
        <v>#REF!</v>
      </c>
      <c r="K120" s="58" t="e">
        <f>IF(#REF!="","-",#REF!)</f>
        <v>#REF!</v>
      </c>
      <c r="L120" s="58" t="e">
        <v>#REF!</v>
      </c>
    </row>
    <row r="121" spans="1:12" x14ac:dyDescent="0.25">
      <c r="A121" t="s">
        <v>732</v>
      </c>
      <c r="B121" s="58" t="e">
        <f>IF(#REF!="","-",SUBSTITUTE(SUBSTITUTE(#REF!,";",","),"&amp;","И"))</f>
        <v>#REF!</v>
      </c>
      <c r="C121" s="58" t="e">
        <f>IF(#REF!="","-",VLOOKUP(#REF!,#REF!,2,FALSE))</f>
        <v>#REF!</v>
      </c>
      <c r="D121" s="58" t="e">
        <f>IF(#REF!="","-",SUBSTITUTE(SUBSTITUTE(#REF!,";",","),"&amp;","И"))</f>
        <v>#REF!</v>
      </c>
      <c r="E121" s="58" t="e">
        <f>IF(#REF!="","-",SUBSTITUTE(#REF!,";",","))</f>
        <v>#REF!</v>
      </c>
      <c r="F121" s="58" t="e">
        <f>IF(#REF!="","-",VLOOKUP(#REF!,#REF!,3,FALSE))</f>
        <v>#REF!</v>
      </c>
      <c r="G121" s="58" t="e">
        <f>IF(#REF!="","-",SUBSTITUTE(#REF!,";",","))</f>
        <v>#REF!</v>
      </c>
      <c r="H121" s="58" t="e">
        <f>IF(#REF!="","-",SUBSTITUTE(#REF!,";",","))</f>
        <v>#REF!</v>
      </c>
      <c r="I121" s="58" t="e">
        <f>IF(#REF!="","-",SUBSTITUTE(#REF!,";",","))</f>
        <v>#REF!</v>
      </c>
      <c r="J121" s="58" t="e">
        <f>IF(#REF!="","-",#REF!)</f>
        <v>#REF!</v>
      </c>
      <c r="K121" s="58" t="e">
        <f>IF(#REF!="","-",#REF!)</f>
        <v>#REF!</v>
      </c>
      <c r="L121" s="58" t="e">
        <v>#REF!</v>
      </c>
    </row>
    <row r="122" spans="1:12" x14ac:dyDescent="0.25">
      <c r="A122" t="s">
        <v>732</v>
      </c>
      <c r="B122" s="58" t="e">
        <f>IF(#REF!="","-",SUBSTITUTE(SUBSTITUTE(#REF!,";",","),"&amp;","И"))</f>
        <v>#REF!</v>
      </c>
      <c r="C122" s="58" t="e">
        <f>IF(#REF!="","-",VLOOKUP(#REF!,#REF!,2,FALSE))</f>
        <v>#REF!</v>
      </c>
      <c r="D122" s="58" t="e">
        <f>IF(#REF!="","-",SUBSTITUTE(SUBSTITUTE(#REF!,";",","),"&amp;","И"))</f>
        <v>#REF!</v>
      </c>
      <c r="E122" s="58" t="e">
        <f>IF(#REF!="","-",SUBSTITUTE(#REF!,";",","))</f>
        <v>#REF!</v>
      </c>
      <c r="F122" s="58" t="e">
        <f>IF(#REF!="","-",VLOOKUP(#REF!,#REF!,3,FALSE))</f>
        <v>#REF!</v>
      </c>
      <c r="G122" s="58" t="e">
        <f>IF(#REF!="","-",SUBSTITUTE(#REF!,";",","))</f>
        <v>#REF!</v>
      </c>
      <c r="H122" s="58" t="e">
        <f>IF(#REF!="","-",SUBSTITUTE(#REF!,";",","))</f>
        <v>#REF!</v>
      </c>
      <c r="I122" s="58" t="e">
        <f>IF(#REF!="","-",SUBSTITUTE(#REF!,";",","))</f>
        <v>#REF!</v>
      </c>
      <c r="J122" s="58" t="e">
        <f>IF(#REF!="","-",#REF!)</f>
        <v>#REF!</v>
      </c>
      <c r="K122" s="58" t="e">
        <f>IF(#REF!="","-",#REF!)</f>
        <v>#REF!</v>
      </c>
      <c r="L122" s="58" t="e">
        <v>#REF!</v>
      </c>
    </row>
    <row r="123" spans="1:12" x14ac:dyDescent="0.25">
      <c r="A123" t="s">
        <v>732</v>
      </c>
      <c r="B123" s="58" t="e">
        <f>IF(#REF!="","-",SUBSTITUTE(SUBSTITUTE(#REF!,";",","),"&amp;","И"))</f>
        <v>#REF!</v>
      </c>
      <c r="C123" s="58" t="e">
        <f>IF(#REF!="","-",VLOOKUP(#REF!,#REF!,2,FALSE))</f>
        <v>#REF!</v>
      </c>
      <c r="D123" s="58" t="e">
        <f>IF(#REF!="","-",SUBSTITUTE(SUBSTITUTE(#REF!,";",","),"&amp;","И"))</f>
        <v>#REF!</v>
      </c>
      <c r="E123" s="58" t="e">
        <f>IF(#REF!="","-",SUBSTITUTE(#REF!,";",","))</f>
        <v>#REF!</v>
      </c>
      <c r="F123" s="58" t="e">
        <f>IF(#REF!="","-",VLOOKUP(#REF!,#REF!,3,FALSE))</f>
        <v>#REF!</v>
      </c>
      <c r="G123" s="58" t="e">
        <f>IF(#REF!="","-",SUBSTITUTE(#REF!,";",","))</f>
        <v>#REF!</v>
      </c>
      <c r="H123" s="58" t="e">
        <f>IF(#REF!="","-",SUBSTITUTE(#REF!,";",","))</f>
        <v>#REF!</v>
      </c>
      <c r="I123" s="58" t="e">
        <f>IF(#REF!="","-",SUBSTITUTE(#REF!,";",","))</f>
        <v>#REF!</v>
      </c>
      <c r="J123" s="58" t="e">
        <f>IF(#REF!="","-",#REF!)</f>
        <v>#REF!</v>
      </c>
      <c r="K123" s="58" t="e">
        <f>IF(#REF!="","-",#REF!)</f>
        <v>#REF!</v>
      </c>
      <c r="L123" s="58" t="e">
        <v>#REF!</v>
      </c>
    </row>
    <row r="124" spans="1:12" x14ac:dyDescent="0.25">
      <c r="A124" t="s">
        <v>732</v>
      </c>
      <c r="B124" s="58" t="e">
        <f>IF(#REF!="","-",SUBSTITUTE(SUBSTITUTE(#REF!,";",","),"&amp;","И"))</f>
        <v>#REF!</v>
      </c>
      <c r="C124" s="58" t="e">
        <f>IF(#REF!="","-",VLOOKUP(#REF!,#REF!,2,FALSE))</f>
        <v>#REF!</v>
      </c>
      <c r="D124" s="58" t="e">
        <f>IF(#REF!="","-",SUBSTITUTE(SUBSTITUTE(#REF!,";",","),"&amp;","И"))</f>
        <v>#REF!</v>
      </c>
      <c r="E124" s="58" t="e">
        <f>IF(#REF!="","-",SUBSTITUTE(#REF!,";",","))</f>
        <v>#REF!</v>
      </c>
      <c r="F124" s="58" t="e">
        <f>IF(#REF!="","-",VLOOKUP(#REF!,#REF!,3,FALSE))</f>
        <v>#REF!</v>
      </c>
      <c r="G124" s="58" t="e">
        <f>IF(#REF!="","-",SUBSTITUTE(#REF!,";",","))</f>
        <v>#REF!</v>
      </c>
      <c r="H124" s="58" t="e">
        <f>IF(#REF!="","-",SUBSTITUTE(#REF!,";",","))</f>
        <v>#REF!</v>
      </c>
      <c r="I124" s="58" t="e">
        <f>IF(#REF!="","-",SUBSTITUTE(#REF!,";",","))</f>
        <v>#REF!</v>
      </c>
      <c r="J124" s="58" t="e">
        <f>IF(#REF!="","-",#REF!)</f>
        <v>#REF!</v>
      </c>
      <c r="K124" s="58" t="e">
        <f>IF(#REF!="","-",#REF!)</f>
        <v>#REF!</v>
      </c>
      <c r="L124" s="58" t="e">
        <v>#REF!</v>
      </c>
    </row>
    <row r="125" spans="1:12" x14ac:dyDescent="0.25">
      <c r="A125" t="s">
        <v>732</v>
      </c>
      <c r="B125" s="58" t="e">
        <f>IF(#REF!="","-",SUBSTITUTE(SUBSTITUTE(#REF!,";",","),"&amp;","И"))</f>
        <v>#REF!</v>
      </c>
      <c r="C125" s="58" t="e">
        <f>IF(#REF!="","-",VLOOKUP(#REF!,#REF!,2,FALSE))</f>
        <v>#REF!</v>
      </c>
      <c r="D125" s="58" t="e">
        <f>IF(#REF!="","-",SUBSTITUTE(SUBSTITUTE(#REF!,";",","),"&amp;","И"))</f>
        <v>#REF!</v>
      </c>
      <c r="E125" s="58" t="e">
        <f>IF(#REF!="","-",SUBSTITUTE(#REF!,";",","))</f>
        <v>#REF!</v>
      </c>
      <c r="F125" s="58" t="e">
        <f>IF(#REF!="","-",VLOOKUP(#REF!,#REF!,3,FALSE))</f>
        <v>#REF!</v>
      </c>
      <c r="G125" s="58" t="e">
        <f>IF(#REF!="","-",SUBSTITUTE(#REF!,";",","))</f>
        <v>#REF!</v>
      </c>
      <c r="H125" s="58" t="e">
        <f>IF(#REF!="","-",SUBSTITUTE(#REF!,";",","))</f>
        <v>#REF!</v>
      </c>
      <c r="I125" s="58" t="e">
        <f>IF(#REF!="","-",SUBSTITUTE(#REF!,";",","))</f>
        <v>#REF!</v>
      </c>
      <c r="J125" s="58" t="e">
        <f>IF(#REF!="","-",#REF!)</f>
        <v>#REF!</v>
      </c>
      <c r="K125" s="58" t="e">
        <f>IF(#REF!="","-",#REF!)</f>
        <v>#REF!</v>
      </c>
      <c r="L125" s="58" t="e">
        <v>#REF!</v>
      </c>
    </row>
    <row r="126" spans="1:12" x14ac:dyDescent="0.25">
      <c r="A126" t="s">
        <v>732</v>
      </c>
      <c r="B126" s="58" t="e">
        <f>IF(#REF!="","-",SUBSTITUTE(SUBSTITUTE(#REF!,";",","),"&amp;","И"))</f>
        <v>#REF!</v>
      </c>
      <c r="C126" s="58" t="e">
        <f>IF(#REF!="","-",VLOOKUP(#REF!,#REF!,2,FALSE))</f>
        <v>#REF!</v>
      </c>
      <c r="D126" s="58" t="e">
        <f>IF(#REF!="","-",SUBSTITUTE(SUBSTITUTE(#REF!,";",","),"&amp;","И"))</f>
        <v>#REF!</v>
      </c>
      <c r="E126" s="58" t="e">
        <f>IF(#REF!="","-",SUBSTITUTE(#REF!,";",","))</f>
        <v>#REF!</v>
      </c>
      <c r="F126" s="58" t="e">
        <f>IF(#REF!="","-",VLOOKUP(#REF!,#REF!,3,FALSE))</f>
        <v>#REF!</v>
      </c>
      <c r="G126" s="58" t="e">
        <f>IF(#REF!="","-",SUBSTITUTE(#REF!,";",","))</f>
        <v>#REF!</v>
      </c>
      <c r="H126" s="58" t="e">
        <f>IF(#REF!="","-",SUBSTITUTE(#REF!,";",","))</f>
        <v>#REF!</v>
      </c>
      <c r="I126" s="58" t="e">
        <f>IF(#REF!="","-",SUBSTITUTE(#REF!,";",","))</f>
        <v>#REF!</v>
      </c>
      <c r="J126" s="58" t="e">
        <f>IF(#REF!="","-",#REF!)</f>
        <v>#REF!</v>
      </c>
      <c r="K126" s="58" t="e">
        <f>IF(#REF!="","-",#REF!)</f>
        <v>#REF!</v>
      </c>
      <c r="L126" s="58" t="e">
        <v>#REF!</v>
      </c>
    </row>
    <row r="127" spans="1:12" x14ac:dyDescent="0.25">
      <c r="A127" t="s">
        <v>732</v>
      </c>
      <c r="B127" s="58" t="e">
        <f>IF(#REF!="","-",SUBSTITUTE(SUBSTITUTE(#REF!,";",","),"&amp;","И"))</f>
        <v>#REF!</v>
      </c>
      <c r="C127" s="58" t="e">
        <f>IF(#REF!="","-",VLOOKUP(#REF!,#REF!,2,FALSE))</f>
        <v>#REF!</v>
      </c>
      <c r="D127" s="58" t="e">
        <f>IF(#REF!="","-",SUBSTITUTE(SUBSTITUTE(#REF!,";",","),"&amp;","И"))</f>
        <v>#REF!</v>
      </c>
      <c r="E127" s="58" t="e">
        <f>IF(#REF!="","-",SUBSTITUTE(#REF!,";",","))</f>
        <v>#REF!</v>
      </c>
      <c r="F127" s="58" t="e">
        <f>IF(#REF!="","-",VLOOKUP(#REF!,#REF!,3,FALSE))</f>
        <v>#REF!</v>
      </c>
      <c r="G127" s="58" t="e">
        <f>IF(#REF!="","-",SUBSTITUTE(#REF!,";",","))</f>
        <v>#REF!</v>
      </c>
      <c r="H127" s="58" t="e">
        <f>IF(#REF!="","-",SUBSTITUTE(#REF!,";",","))</f>
        <v>#REF!</v>
      </c>
      <c r="I127" s="58" t="e">
        <f>IF(#REF!="","-",SUBSTITUTE(#REF!,";",","))</f>
        <v>#REF!</v>
      </c>
      <c r="J127" s="58" t="e">
        <f>IF(#REF!="","-",#REF!)</f>
        <v>#REF!</v>
      </c>
      <c r="K127" s="58" t="e">
        <f>IF(#REF!="","-",#REF!)</f>
        <v>#REF!</v>
      </c>
      <c r="L127" s="58" t="e">
        <v>#REF!</v>
      </c>
    </row>
    <row r="128" spans="1:12" x14ac:dyDescent="0.25">
      <c r="A128" t="s">
        <v>732</v>
      </c>
      <c r="B128" s="58" t="e">
        <f>IF(#REF!="","-",SUBSTITUTE(SUBSTITUTE(#REF!,";",","),"&amp;","И"))</f>
        <v>#REF!</v>
      </c>
      <c r="C128" s="58" t="e">
        <f>IF(#REF!="","-",VLOOKUP(#REF!,#REF!,2,FALSE))</f>
        <v>#REF!</v>
      </c>
      <c r="D128" s="58" t="e">
        <f>IF(#REF!="","-",SUBSTITUTE(SUBSTITUTE(#REF!,";",","),"&amp;","И"))</f>
        <v>#REF!</v>
      </c>
      <c r="E128" s="58" t="e">
        <f>IF(#REF!="","-",SUBSTITUTE(#REF!,";",","))</f>
        <v>#REF!</v>
      </c>
      <c r="F128" s="58" t="e">
        <f>IF(#REF!="","-",VLOOKUP(#REF!,#REF!,3,FALSE))</f>
        <v>#REF!</v>
      </c>
      <c r="G128" s="58" t="e">
        <f>IF(#REF!="","-",SUBSTITUTE(#REF!,";",","))</f>
        <v>#REF!</v>
      </c>
      <c r="H128" s="58" t="e">
        <f>IF(#REF!="","-",SUBSTITUTE(#REF!,";",","))</f>
        <v>#REF!</v>
      </c>
      <c r="I128" s="58" t="e">
        <f>IF(#REF!="","-",SUBSTITUTE(#REF!,";",","))</f>
        <v>#REF!</v>
      </c>
      <c r="J128" s="58" t="e">
        <f>IF(#REF!="","-",#REF!)</f>
        <v>#REF!</v>
      </c>
      <c r="K128" s="58" t="e">
        <f>IF(#REF!="","-",#REF!)</f>
        <v>#REF!</v>
      </c>
      <c r="L128" s="58" t="e">
        <v>#REF!</v>
      </c>
    </row>
    <row r="129" spans="1:12" x14ac:dyDescent="0.25">
      <c r="A129" t="s">
        <v>732</v>
      </c>
      <c r="B129" s="58" t="e">
        <f>IF(#REF!="","-",SUBSTITUTE(SUBSTITUTE(#REF!,";",","),"&amp;","И"))</f>
        <v>#REF!</v>
      </c>
      <c r="C129" s="58" t="e">
        <f>IF(#REF!="","-",VLOOKUP(#REF!,#REF!,2,FALSE))</f>
        <v>#REF!</v>
      </c>
      <c r="D129" s="58" t="e">
        <f>IF(#REF!="","-",SUBSTITUTE(SUBSTITUTE(#REF!,";",","),"&amp;","И"))</f>
        <v>#REF!</v>
      </c>
      <c r="E129" s="58" t="e">
        <f>IF(#REF!="","-",SUBSTITUTE(#REF!,";",","))</f>
        <v>#REF!</v>
      </c>
      <c r="F129" s="58" t="e">
        <f>IF(#REF!="","-",VLOOKUP(#REF!,#REF!,3,FALSE))</f>
        <v>#REF!</v>
      </c>
      <c r="G129" s="58" t="e">
        <f>IF(#REF!="","-",SUBSTITUTE(#REF!,";",","))</f>
        <v>#REF!</v>
      </c>
      <c r="H129" s="58" t="e">
        <f>IF(#REF!="","-",SUBSTITUTE(#REF!,";",","))</f>
        <v>#REF!</v>
      </c>
      <c r="I129" s="58" t="e">
        <f>IF(#REF!="","-",SUBSTITUTE(#REF!,";",","))</f>
        <v>#REF!</v>
      </c>
      <c r="J129" s="58" t="e">
        <f>IF(#REF!="","-",#REF!)</f>
        <v>#REF!</v>
      </c>
      <c r="K129" s="58" t="e">
        <f>IF(#REF!="","-",#REF!)</f>
        <v>#REF!</v>
      </c>
      <c r="L129" s="58" t="e">
        <v>#REF!</v>
      </c>
    </row>
    <row r="130" spans="1:12" x14ac:dyDescent="0.25">
      <c r="A130" t="s">
        <v>732</v>
      </c>
      <c r="B130" s="58" t="e">
        <f>IF(#REF!="","-",SUBSTITUTE(SUBSTITUTE(#REF!,";",","),"&amp;","И"))</f>
        <v>#REF!</v>
      </c>
      <c r="C130" s="58" t="e">
        <f>IF(#REF!="","-",VLOOKUP(#REF!,#REF!,2,FALSE))</f>
        <v>#REF!</v>
      </c>
      <c r="D130" s="58" t="e">
        <f>IF(#REF!="","-",SUBSTITUTE(SUBSTITUTE(#REF!,";",","),"&amp;","И"))</f>
        <v>#REF!</v>
      </c>
      <c r="E130" s="58" t="e">
        <f>IF(#REF!="","-",SUBSTITUTE(#REF!,";",","))</f>
        <v>#REF!</v>
      </c>
      <c r="F130" s="58" t="e">
        <f>IF(#REF!="","-",VLOOKUP(#REF!,#REF!,3,FALSE))</f>
        <v>#REF!</v>
      </c>
      <c r="G130" s="58" t="e">
        <f>IF(#REF!="","-",SUBSTITUTE(#REF!,";",","))</f>
        <v>#REF!</v>
      </c>
      <c r="H130" s="58" t="e">
        <f>IF(#REF!="","-",SUBSTITUTE(#REF!,";",","))</f>
        <v>#REF!</v>
      </c>
      <c r="I130" s="58" t="e">
        <f>IF(#REF!="","-",SUBSTITUTE(#REF!,";",","))</f>
        <v>#REF!</v>
      </c>
      <c r="J130" s="58" t="e">
        <f>IF(#REF!="","-",#REF!)</f>
        <v>#REF!</v>
      </c>
      <c r="K130" s="58" t="e">
        <f>IF(#REF!="","-",#REF!)</f>
        <v>#REF!</v>
      </c>
      <c r="L130" s="58" t="e">
        <v>#REF!</v>
      </c>
    </row>
    <row r="131" spans="1:12" x14ac:dyDescent="0.25">
      <c r="A131" t="s">
        <v>732</v>
      </c>
      <c r="B131" s="58" t="e">
        <f>IF(#REF!="","-",SUBSTITUTE(SUBSTITUTE(#REF!,";",","),"&amp;","И"))</f>
        <v>#REF!</v>
      </c>
      <c r="C131" s="58" t="e">
        <f>IF(#REF!="","-",VLOOKUP(#REF!,#REF!,2,FALSE))</f>
        <v>#REF!</v>
      </c>
      <c r="D131" s="58" t="e">
        <f>IF(#REF!="","-",SUBSTITUTE(SUBSTITUTE(#REF!,";",","),"&amp;","И"))</f>
        <v>#REF!</v>
      </c>
      <c r="E131" s="58" t="e">
        <f>IF(#REF!="","-",SUBSTITUTE(#REF!,";",","))</f>
        <v>#REF!</v>
      </c>
      <c r="F131" s="58" t="e">
        <f>IF(#REF!="","-",VLOOKUP(#REF!,#REF!,3,FALSE))</f>
        <v>#REF!</v>
      </c>
      <c r="G131" s="58" t="e">
        <f>IF(#REF!="","-",SUBSTITUTE(#REF!,";",","))</f>
        <v>#REF!</v>
      </c>
      <c r="H131" s="58" t="e">
        <f>IF(#REF!="","-",SUBSTITUTE(#REF!,";",","))</f>
        <v>#REF!</v>
      </c>
      <c r="I131" s="58" t="e">
        <f>IF(#REF!="","-",SUBSTITUTE(#REF!,";",","))</f>
        <v>#REF!</v>
      </c>
      <c r="J131" s="58" t="e">
        <f>IF(#REF!="","-",#REF!)</f>
        <v>#REF!</v>
      </c>
      <c r="K131" s="58" t="e">
        <f>IF(#REF!="","-",#REF!)</f>
        <v>#REF!</v>
      </c>
      <c r="L131" s="58" t="e">
        <v>#REF!</v>
      </c>
    </row>
    <row r="132" spans="1:12" x14ac:dyDescent="0.25">
      <c r="A132" t="s">
        <v>732</v>
      </c>
      <c r="B132" s="58" t="e">
        <f>IF(#REF!="","-",SUBSTITUTE(SUBSTITUTE(#REF!,";",","),"&amp;","И"))</f>
        <v>#REF!</v>
      </c>
      <c r="C132" s="58" t="e">
        <f>IF(#REF!="","-",VLOOKUP(#REF!,#REF!,2,FALSE))</f>
        <v>#REF!</v>
      </c>
      <c r="D132" s="58" t="e">
        <f>IF(#REF!="","-",SUBSTITUTE(SUBSTITUTE(#REF!,";",","),"&amp;","И"))</f>
        <v>#REF!</v>
      </c>
      <c r="E132" s="58" t="e">
        <f>IF(#REF!="","-",SUBSTITUTE(#REF!,";",","))</f>
        <v>#REF!</v>
      </c>
      <c r="F132" s="58" t="e">
        <f>IF(#REF!="","-",VLOOKUP(#REF!,#REF!,3,FALSE))</f>
        <v>#REF!</v>
      </c>
      <c r="G132" s="58" t="e">
        <f>IF(#REF!="","-",SUBSTITUTE(#REF!,";",","))</f>
        <v>#REF!</v>
      </c>
      <c r="H132" s="58" t="e">
        <f>IF(#REF!="","-",SUBSTITUTE(#REF!,";",","))</f>
        <v>#REF!</v>
      </c>
      <c r="I132" s="58" t="e">
        <f>IF(#REF!="","-",SUBSTITUTE(#REF!,";",","))</f>
        <v>#REF!</v>
      </c>
      <c r="J132" s="58" t="e">
        <f>IF(#REF!="","-",#REF!)</f>
        <v>#REF!</v>
      </c>
      <c r="K132" s="58" t="e">
        <f>IF(#REF!="","-",#REF!)</f>
        <v>#REF!</v>
      </c>
      <c r="L132" s="58" t="e">
        <v>#REF!</v>
      </c>
    </row>
    <row r="133" spans="1:12" x14ac:dyDescent="0.25">
      <c r="A133" t="s">
        <v>732</v>
      </c>
      <c r="B133" s="58" t="e">
        <f>IF(#REF!="","-",SUBSTITUTE(SUBSTITUTE(#REF!,";",","),"&amp;","И"))</f>
        <v>#REF!</v>
      </c>
      <c r="C133" s="58" t="e">
        <f>IF(#REF!="","-",VLOOKUP(#REF!,#REF!,2,FALSE))</f>
        <v>#REF!</v>
      </c>
      <c r="D133" s="58" t="e">
        <f>IF(#REF!="","-",SUBSTITUTE(SUBSTITUTE(#REF!,";",","),"&amp;","И"))</f>
        <v>#REF!</v>
      </c>
      <c r="E133" s="58" t="e">
        <f>IF(#REF!="","-",SUBSTITUTE(#REF!,";",","))</f>
        <v>#REF!</v>
      </c>
      <c r="F133" s="58" t="e">
        <f>IF(#REF!="","-",VLOOKUP(#REF!,#REF!,3,FALSE))</f>
        <v>#REF!</v>
      </c>
      <c r="G133" s="58" t="e">
        <f>IF(#REF!="","-",SUBSTITUTE(#REF!,";",","))</f>
        <v>#REF!</v>
      </c>
      <c r="H133" s="58" t="e">
        <f>IF(#REF!="","-",SUBSTITUTE(#REF!,";",","))</f>
        <v>#REF!</v>
      </c>
      <c r="I133" s="58" t="e">
        <f>IF(#REF!="","-",SUBSTITUTE(#REF!,";",","))</f>
        <v>#REF!</v>
      </c>
      <c r="J133" s="58" t="e">
        <f>IF(#REF!="","-",#REF!)</f>
        <v>#REF!</v>
      </c>
      <c r="K133" s="58" t="e">
        <f>IF(#REF!="","-",#REF!)</f>
        <v>#REF!</v>
      </c>
      <c r="L133" s="58" t="e">
        <v>#REF!</v>
      </c>
    </row>
    <row r="134" spans="1:12" x14ac:dyDescent="0.25">
      <c r="A134" t="s">
        <v>732</v>
      </c>
      <c r="B134" s="58" t="e">
        <f>IF(#REF!="","-",SUBSTITUTE(SUBSTITUTE(#REF!,";",","),"&amp;","И"))</f>
        <v>#REF!</v>
      </c>
      <c r="C134" s="58" t="e">
        <f>IF(#REF!="","-",VLOOKUP(#REF!,#REF!,2,FALSE))</f>
        <v>#REF!</v>
      </c>
      <c r="D134" s="58" t="e">
        <f>IF(#REF!="","-",SUBSTITUTE(SUBSTITUTE(#REF!,";",","),"&amp;","И"))</f>
        <v>#REF!</v>
      </c>
      <c r="E134" s="58" t="e">
        <f>IF(#REF!="","-",SUBSTITUTE(#REF!,";",","))</f>
        <v>#REF!</v>
      </c>
      <c r="F134" s="58" t="e">
        <f>IF(#REF!="","-",VLOOKUP(#REF!,#REF!,3,FALSE))</f>
        <v>#REF!</v>
      </c>
      <c r="G134" s="58" t="e">
        <f>IF(#REF!="","-",SUBSTITUTE(#REF!,";",","))</f>
        <v>#REF!</v>
      </c>
      <c r="H134" s="58" t="e">
        <f>IF(#REF!="","-",SUBSTITUTE(#REF!,";",","))</f>
        <v>#REF!</v>
      </c>
      <c r="I134" s="58" t="e">
        <f>IF(#REF!="","-",SUBSTITUTE(#REF!,";",","))</f>
        <v>#REF!</v>
      </c>
      <c r="J134" s="58" t="e">
        <f>IF(#REF!="","-",#REF!)</f>
        <v>#REF!</v>
      </c>
      <c r="K134" s="58" t="e">
        <f>IF(#REF!="","-",#REF!)</f>
        <v>#REF!</v>
      </c>
      <c r="L134" s="58" t="e">
        <v>#REF!</v>
      </c>
    </row>
    <row r="135" spans="1:12" x14ac:dyDescent="0.25">
      <c r="A135" t="s">
        <v>732</v>
      </c>
      <c r="B135" s="58" t="e">
        <f>IF(#REF!="","-",SUBSTITUTE(SUBSTITUTE(#REF!,";",","),"&amp;","И"))</f>
        <v>#REF!</v>
      </c>
      <c r="C135" s="58" t="e">
        <f>IF(#REF!="","-",VLOOKUP(#REF!,#REF!,2,FALSE))</f>
        <v>#REF!</v>
      </c>
      <c r="D135" s="58" t="e">
        <f>IF(#REF!="","-",SUBSTITUTE(SUBSTITUTE(#REF!,";",","),"&amp;","И"))</f>
        <v>#REF!</v>
      </c>
      <c r="E135" s="58" t="e">
        <f>IF(#REF!="","-",SUBSTITUTE(#REF!,";",","))</f>
        <v>#REF!</v>
      </c>
      <c r="F135" s="58" t="e">
        <f>IF(#REF!="","-",VLOOKUP(#REF!,#REF!,3,FALSE))</f>
        <v>#REF!</v>
      </c>
      <c r="G135" s="58" t="e">
        <f>IF(#REF!="","-",SUBSTITUTE(#REF!,";",","))</f>
        <v>#REF!</v>
      </c>
      <c r="H135" s="58" t="e">
        <f>IF(#REF!="","-",SUBSTITUTE(#REF!,";",","))</f>
        <v>#REF!</v>
      </c>
      <c r="I135" s="58" t="e">
        <f>IF(#REF!="","-",SUBSTITUTE(#REF!,";",","))</f>
        <v>#REF!</v>
      </c>
      <c r="J135" s="58" t="e">
        <f>IF(#REF!="","-",#REF!)</f>
        <v>#REF!</v>
      </c>
      <c r="K135" s="58" t="e">
        <f>IF(#REF!="","-",#REF!)</f>
        <v>#REF!</v>
      </c>
      <c r="L135" s="58" t="e">
        <v>#REF!</v>
      </c>
    </row>
    <row r="136" spans="1:12" x14ac:dyDescent="0.25">
      <c r="A136" t="s">
        <v>732</v>
      </c>
      <c r="B136" s="58" t="e">
        <f>IF(#REF!="","-",SUBSTITUTE(SUBSTITUTE(#REF!,";",","),"&amp;","И"))</f>
        <v>#REF!</v>
      </c>
      <c r="C136" s="58" t="e">
        <f>IF(#REF!="","-",VLOOKUP(#REF!,#REF!,2,FALSE))</f>
        <v>#REF!</v>
      </c>
      <c r="D136" s="58" t="e">
        <f>IF(#REF!="","-",SUBSTITUTE(SUBSTITUTE(#REF!,";",","),"&amp;","И"))</f>
        <v>#REF!</v>
      </c>
      <c r="E136" s="58" t="e">
        <f>IF(#REF!="","-",SUBSTITUTE(#REF!,";",","))</f>
        <v>#REF!</v>
      </c>
      <c r="F136" s="58" t="e">
        <f>IF(#REF!="","-",VLOOKUP(#REF!,#REF!,3,FALSE))</f>
        <v>#REF!</v>
      </c>
      <c r="G136" s="58" t="e">
        <f>IF(#REF!="","-",SUBSTITUTE(#REF!,";",","))</f>
        <v>#REF!</v>
      </c>
      <c r="H136" s="58" t="e">
        <f>IF(#REF!="","-",SUBSTITUTE(#REF!,";",","))</f>
        <v>#REF!</v>
      </c>
      <c r="I136" s="58" t="e">
        <f>IF(#REF!="","-",SUBSTITUTE(#REF!,";",","))</f>
        <v>#REF!</v>
      </c>
      <c r="J136" s="58" t="e">
        <f>IF(#REF!="","-",#REF!)</f>
        <v>#REF!</v>
      </c>
      <c r="K136" s="58" t="e">
        <f>IF(#REF!="","-",#REF!)</f>
        <v>#REF!</v>
      </c>
      <c r="L136" s="58" t="e">
        <v>#REF!</v>
      </c>
    </row>
    <row r="137" spans="1:12" x14ac:dyDescent="0.25">
      <c r="A137" t="s">
        <v>732</v>
      </c>
      <c r="B137" s="58" t="e">
        <f>IF(#REF!="","-",SUBSTITUTE(SUBSTITUTE(#REF!,";",","),"&amp;","И"))</f>
        <v>#REF!</v>
      </c>
      <c r="C137" s="58" t="e">
        <f>IF(#REF!="","-",VLOOKUP(#REF!,#REF!,2,FALSE))</f>
        <v>#REF!</v>
      </c>
      <c r="D137" s="58" t="e">
        <f>IF(#REF!="","-",SUBSTITUTE(SUBSTITUTE(#REF!,";",","),"&amp;","И"))</f>
        <v>#REF!</v>
      </c>
      <c r="E137" s="58" t="e">
        <f>IF(#REF!="","-",SUBSTITUTE(#REF!,";",","))</f>
        <v>#REF!</v>
      </c>
      <c r="F137" s="58" t="e">
        <f>IF(#REF!="","-",VLOOKUP(#REF!,#REF!,3,FALSE))</f>
        <v>#REF!</v>
      </c>
      <c r="G137" s="58" t="e">
        <f>IF(#REF!="","-",SUBSTITUTE(#REF!,";",","))</f>
        <v>#REF!</v>
      </c>
      <c r="H137" s="58" t="e">
        <f>IF(#REF!="","-",SUBSTITUTE(#REF!,";",","))</f>
        <v>#REF!</v>
      </c>
      <c r="I137" s="58" t="e">
        <f>IF(#REF!="","-",SUBSTITUTE(#REF!,";",","))</f>
        <v>#REF!</v>
      </c>
      <c r="J137" s="58" t="e">
        <f>IF(#REF!="","-",#REF!)</f>
        <v>#REF!</v>
      </c>
      <c r="K137" s="58" t="e">
        <f>IF(#REF!="","-",#REF!)</f>
        <v>#REF!</v>
      </c>
      <c r="L137" s="58" t="e">
        <v>#REF!</v>
      </c>
    </row>
    <row r="138" spans="1:12" x14ac:dyDescent="0.25">
      <c r="A138" t="s">
        <v>732</v>
      </c>
      <c r="B138" s="58" t="e">
        <f>IF(#REF!="","-",SUBSTITUTE(SUBSTITUTE(#REF!,";",","),"&amp;","И"))</f>
        <v>#REF!</v>
      </c>
      <c r="C138" s="58" t="e">
        <f>IF(#REF!="","-",VLOOKUP(#REF!,#REF!,2,FALSE))</f>
        <v>#REF!</v>
      </c>
      <c r="D138" s="58" t="e">
        <f>IF(#REF!="","-",SUBSTITUTE(SUBSTITUTE(#REF!,";",","),"&amp;","И"))</f>
        <v>#REF!</v>
      </c>
      <c r="E138" s="58" t="e">
        <f>IF(#REF!="","-",SUBSTITUTE(#REF!,";",","))</f>
        <v>#REF!</v>
      </c>
      <c r="F138" s="58" t="e">
        <f>IF(#REF!="","-",VLOOKUP(#REF!,#REF!,3,FALSE))</f>
        <v>#REF!</v>
      </c>
      <c r="G138" s="58" t="e">
        <f>IF(#REF!="","-",SUBSTITUTE(#REF!,";",","))</f>
        <v>#REF!</v>
      </c>
      <c r="H138" s="58" t="e">
        <f>IF(#REF!="","-",SUBSTITUTE(#REF!,";",","))</f>
        <v>#REF!</v>
      </c>
      <c r="I138" s="58" t="e">
        <f>IF(#REF!="","-",SUBSTITUTE(#REF!,";",","))</f>
        <v>#REF!</v>
      </c>
      <c r="J138" s="58" t="e">
        <f>IF(#REF!="","-",#REF!)</f>
        <v>#REF!</v>
      </c>
      <c r="K138" s="58" t="e">
        <f>IF(#REF!="","-",#REF!)</f>
        <v>#REF!</v>
      </c>
      <c r="L138" s="58" t="e">
        <v>#REF!</v>
      </c>
    </row>
    <row r="139" spans="1:12" x14ac:dyDescent="0.25">
      <c r="A139" t="s">
        <v>732</v>
      </c>
      <c r="B139" s="58" t="e">
        <f>IF(#REF!="","-",SUBSTITUTE(SUBSTITUTE(#REF!,";",","),"&amp;","И"))</f>
        <v>#REF!</v>
      </c>
      <c r="C139" s="58" t="e">
        <f>IF(#REF!="","-",VLOOKUP(#REF!,#REF!,2,FALSE))</f>
        <v>#REF!</v>
      </c>
      <c r="D139" s="58" t="e">
        <f>IF(#REF!="","-",SUBSTITUTE(SUBSTITUTE(#REF!,";",","),"&amp;","И"))</f>
        <v>#REF!</v>
      </c>
      <c r="E139" s="58" t="e">
        <f>IF(#REF!="","-",SUBSTITUTE(#REF!,";",","))</f>
        <v>#REF!</v>
      </c>
      <c r="F139" s="58" t="e">
        <f>IF(#REF!="","-",VLOOKUP(#REF!,#REF!,3,FALSE))</f>
        <v>#REF!</v>
      </c>
      <c r="G139" s="58" t="e">
        <f>IF(#REF!="","-",SUBSTITUTE(#REF!,";",","))</f>
        <v>#REF!</v>
      </c>
      <c r="H139" s="58" t="e">
        <f>IF(#REF!="","-",SUBSTITUTE(#REF!,";",","))</f>
        <v>#REF!</v>
      </c>
      <c r="I139" s="58" t="e">
        <f>IF(#REF!="","-",SUBSTITUTE(#REF!,";",","))</f>
        <v>#REF!</v>
      </c>
      <c r="J139" s="58" t="e">
        <f>IF(#REF!="","-",#REF!)</f>
        <v>#REF!</v>
      </c>
      <c r="K139" s="58" t="e">
        <f>IF(#REF!="","-",#REF!)</f>
        <v>#REF!</v>
      </c>
      <c r="L139" s="58" t="e">
        <v>#REF!</v>
      </c>
    </row>
    <row r="140" spans="1:12" x14ac:dyDescent="0.25">
      <c r="A140" t="s">
        <v>732</v>
      </c>
      <c r="B140" s="58" t="e">
        <f>IF(#REF!="","-",SUBSTITUTE(SUBSTITUTE(#REF!,";",","),"&amp;","И"))</f>
        <v>#REF!</v>
      </c>
      <c r="C140" s="58" t="e">
        <f>IF(#REF!="","-",VLOOKUP(#REF!,#REF!,2,FALSE))</f>
        <v>#REF!</v>
      </c>
      <c r="D140" s="58" t="e">
        <f>IF(#REF!="","-",SUBSTITUTE(SUBSTITUTE(#REF!,";",","),"&amp;","И"))</f>
        <v>#REF!</v>
      </c>
      <c r="E140" s="58" t="e">
        <f>IF(#REF!="","-",SUBSTITUTE(#REF!,";",","))</f>
        <v>#REF!</v>
      </c>
      <c r="F140" s="58" t="e">
        <f>IF(#REF!="","-",VLOOKUP(#REF!,#REF!,3,FALSE))</f>
        <v>#REF!</v>
      </c>
      <c r="G140" s="58" t="e">
        <f>IF(#REF!="","-",SUBSTITUTE(#REF!,";",","))</f>
        <v>#REF!</v>
      </c>
      <c r="H140" s="58" t="e">
        <f>IF(#REF!="","-",SUBSTITUTE(#REF!,";",","))</f>
        <v>#REF!</v>
      </c>
      <c r="I140" s="58" t="e">
        <f>IF(#REF!="","-",SUBSTITUTE(#REF!,";",","))</f>
        <v>#REF!</v>
      </c>
      <c r="J140" s="58" t="e">
        <f>IF(#REF!="","-",#REF!)</f>
        <v>#REF!</v>
      </c>
      <c r="K140" s="58" t="e">
        <f>IF(#REF!="","-",#REF!)</f>
        <v>#REF!</v>
      </c>
      <c r="L140" s="58" t="e">
        <v>#REF!</v>
      </c>
    </row>
    <row r="141" spans="1:12" x14ac:dyDescent="0.25">
      <c r="A141" t="s">
        <v>732</v>
      </c>
      <c r="B141" s="58" t="e">
        <f>IF(#REF!="","-",SUBSTITUTE(SUBSTITUTE(#REF!,";",","),"&amp;","И"))</f>
        <v>#REF!</v>
      </c>
      <c r="C141" s="58" t="e">
        <f>IF(#REF!="","-",VLOOKUP(#REF!,#REF!,2,FALSE))</f>
        <v>#REF!</v>
      </c>
      <c r="D141" s="58" t="e">
        <f>IF(#REF!="","-",SUBSTITUTE(SUBSTITUTE(#REF!,";",","),"&amp;","И"))</f>
        <v>#REF!</v>
      </c>
      <c r="E141" s="58" t="e">
        <f>IF(#REF!="","-",SUBSTITUTE(#REF!,";",","))</f>
        <v>#REF!</v>
      </c>
      <c r="F141" s="58" t="e">
        <f>IF(#REF!="","-",VLOOKUP(#REF!,#REF!,3,FALSE))</f>
        <v>#REF!</v>
      </c>
      <c r="G141" s="58" t="e">
        <f>IF(#REF!="","-",SUBSTITUTE(#REF!,";",","))</f>
        <v>#REF!</v>
      </c>
      <c r="H141" s="58" t="e">
        <f>IF(#REF!="","-",SUBSTITUTE(#REF!,";",","))</f>
        <v>#REF!</v>
      </c>
      <c r="I141" s="58" t="e">
        <f>IF(#REF!="","-",SUBSTITUTE(#REF!,";",","))</f>
        <v>#REF!</v>
      </c>
      <c r="J141" s="58" t="e">
        <f>IF(#REF!="","-",#REF!)</f>
        <v>#REF!</v>
      </c>
      <c r="K141" s="58" t="e">
        <f>IF(#REF!="","-",#REF!)</f>
        <v>#REF!</v>
      </c>
      <c r="L141" s="58" t="e">
        <v>#REF!</v>
      </c>
    </row>
    <row r="142" spans="1:12" x14ac:dyDescent="0.25">
      <c r="A142" t="s">
        <v>732</v>
      </c>
      <c r="B142" s="58" t="e">
        <f>IF(#REF!="","-",SUBSTITUTE(SUBSTITUTE(#REF!,";",","),"&amp;","И"))</f>
        <v>#REF!</v>
      </c>
      <c r="C142" s="58" t="e">
        <f>IF(#REF!="","-",VLOOKUP(#REF!,#REF!,2,FALSE))</f>
        <v>#REF!</v>
      </c>
      <c r="D142" s="58" t="e">
        <f>IF(#REF!="","-",SUBSTITUTE(SUBSTITUTE(#REF!,";",","),"&amp;","И"))</f>
        <v>#REF!</v>
      </c>
      <c r="E142" s="58" t="e">
        <f>IF(#REF!="","-",SUBSTITUTE(#REF!,";",","))</f>
        <v>#REF!</v>
      </c>
      <c r="F142" s="58" t="e">
        <f>IF(#REF!="","-",VLOOKUP(#REF!,#REF!,3,FALSE))</f>
        <v>#REF!</v>
      </c>
      <c r="G142" s="58" t="e">
        <f>IF(#REF!="","-",SUBSTITUTE(#REF!,";",","))</f>
        <v>#REF!</v>
      </c>
      <c r="H142" s="58" t="e">
        <f>IF(#REF!="","-",SUBSTITUTE(#REF!,";",","))</f>
        <v>#REF!</v>
      </c>
      <c r="I142" s="58" t="e">
        <f>IF(#REF!="","-",SUBSTITUTE(#REF!,";",","))</f>
        <v>#REF!</v>
      </c>
      <c r="J142" s="58" t="e">
        <f>IF(#REF!="","-",#REF!)</f>
        <v>#REF!</v>
      </c>
      <c r="K142" s="58" t="e">
        <f>IF(#REF!="","-",#REF!)</f>
        <v>#REF!</v>
      </c>
      <c r="L142" s="58" t="e">
        <v>#REF!</v>
      </c>
    </row>
    <row r="143" spans="1:12" x14ac:dyDescent="0.25">
      <c r="A143" t="s">
        <v>732</v>
      </c>
      <c r="B143" s="58" t="e">
        <f>IF(#REF!="","-",SUBSTITUTE(SUBSTITUTE(#REF!,";",","),"&amp;","И"))</f>
        <v>#REF!</v>
      </c>
      <c r="C143" s="58" t="e">
        <f>IF(#REF!="","-",VLOOKUP(#REF!,#REF!,2,FALSE))</f>
        <v>#REF!</v>
      </c>
      <c r="D143" s="58" t="e">
        <f>IF(#REF!="","-",SUBSTITUTE(SUBSTITUTE(#REF!,";",","),"&amp;","И"))</f>
        <v>#REF!</v>
      </c>
      <c r="E143" s="58" t="e">
        <f>IF(#REF!="","-",SUBSTITUTE(#REF!,";",","))</f>
        <v>#REF!</v>
      </c>
      <c r="F143" s="58" t="e">
        <f>IF(#REF!="","-",VLOOKUP(#REF!,#REF!,3,FALSE))</f>
        <v>#REF!</v>
      </c>
      <c r="G143" s="58" t="e">
        <f>IF(#REF!="","-",SUBSTITUTE(#REF!,";",","))</f>
        <v>#REF!</v>
      </c>
      <c r="H143" s="58" t="e">
        <f>IF(#REF!="","-",SUBSTITUTE(#REF!,";",","))</f>
        <v>#REF!</v>
      </c>
      <c r="I143" s="58" t="e">
        <f>IF(#REF!="","-",SUBSTITUTE(#REF!,";",","))</f>
        <v>#REF!</v>
      </c>
      <c r="J143" s="58" t="e">
        <f>IF(#REF!="","-",#REF!)</f>
        <v>#REF!</v>
      </c>
      <c r="K143" s="58" t="e">
        <f>IF(#REF!="","-",#REF!)</f>
        <v>#REF!</v>
      </c>
      <c r="L143" s="58" t="e">
        <v>#REF!</v>
      </c>
    </row>
    <row r="144" spans="1:12" x14ac:dyDescent="0.25">
      <c r="A144" t="s">
        <v>732</v>
      </c>
      <c r="B144" s="58" t="e">
        <f>IF(#REF!="","-",SUBSTITUTE(SUBSTITUTE(#REF!,";",","),"&amp;","И"))</f>
        <v>#REF!</v>
      </c>
      <c r="C144" s="58" t="e">
        <f>IF(#REF!="","-",VLOOKUP(#REF!,#REF!,2,FALSE))</f>
        <v>#REF!</v>
      </c>
      <c r="D144" s="58" t="e">
        <f>IF(#REF!="","-",SUBSTITUTE(SUBSTITUTE(#REF!,";",","),"&amp;","И"))</f>
        <v>#REF!</v>
      </c>
      <c r="E144" s="58" t="e">
        <f>IF(#REF!="","-",SUBSTITUTE(#REF!,";",","))</f>
        <v>#REF!</v>
      </c>
      <c r="F144" s="58" t="e">
        <f>IF(#REF!="","-",VLOOKUP(#REF!,#REF!,3,FALSE))</f>
        <v>#REF!</v>
      </c>
      <c r="G144" s="58" t="e">
        <f>IF(#REF!="","-",SUBSTITUTE(#REF!,";",","))</f>
        <v>#REF!</v>
      </c>
      <c r="H144" s="58" t="e">
        <f>IF(#REF!="","-",SUBSTITUTE(#REF!,";",","))</f>
        <v>#REF!</v>
      </c>
      <c r="I144" s="58" t="e">
        <f>IF(#REF!="","-",SUBSTITUTE(#REF!,";",","))</f>
        <v>#REF!</v>
      </c>
      <c r="J144" s="58" t="e">
        <f>IF(#REF!="","-",#REF!)</f>
        <v>#REF!</v>
      </c>
      <c r="K144" s="58" t="e">
        <f>IF(#REF!="","-",#REF!)</f>
        <v>#REF!</v>
      </c>
      <c r="L144" s="58" t="e">
        <v>#REF!</v>
      </c>
    </row>
    <row r="145" spans="1:12" x14ac:dyDescent="0.25">
      <c r="A145" t="s">
        <v>732</v>
      </c>
      <c r="B145" s="58" t="e">
        <f>IF(#REF!="","-",SUBSTITUTE(SUBSTITUTE(#REF!,";",","),"&amp;","И"))</f>
        <v>#REF!</v>
      </c>
      <c r="C145" s="58" t="e">
        <f>IF(#REF!="","-",VLOOKUP(#REF!,#REF!,2,FALSE))</f>
        <v>#REF!</v>
      </c>
      <c r="D145" s="58" t="e">
        <f>IF(#REF!="","-",SUBSTITUTE(SUBSTITUTE(#REF!,";",","),"&amp;","И"))</f>
        <v>#REF!</v>
      </c>
      <c r="E145" s="58" t="e">
        <f>IF(#REF!="","-",SUBSTITUTE(#REF!,";",","))</f>
        <v>#REF!</v>
      </c>
      <c r="F145" s="58" t="e">
        <f>IF(#REF!="","-",VLOOKUP(#REF!,#REF!,3,FALSE))</f>
        <v>#REF!</v>
      </c>
      <c r="G145" s="58" t="e">
        <f>IF(#REF!="","-",SUBSTITUTE(#REF!,";",","))</f>
        <v>#REF!</v>
      </c>
      <c r="H145" s="58" t="e">
        <f>IF(#REF!="","-",SUBSTITUTE(#REF!,";",","))</f>
        <v>#REF!</v>
      </c>
      <c r="I145" s="58" t="e">
        <f>IF(#REF!="","-",SUBSTITUTE(#REF!,";",","))</f>
        <v>#REF!</v>
      </c>
      <c r="J145" s="58" t="e">
        <f>IF(#REF!="","-",#REF!)</f>
        <v>#REF!</v>
      </c>
      <c r="K145" s="58" t="e">
        <f>IF(#REF!="","-",#REF!)</f>
        <v>#REF!</v>
      </c>
      <c r="L145" s="58" t="e">
        <v>#REF!</v>
      </c>
    </row>
    <row r="146" spans="1:12" x14ac:dyDescent="0.25">
      <c r="A146" t="s">
        <v>732</v>
      </c>
      <c r="B146" s="58" t="e">
        <f>IF(#REF!="","-",SUBSTITUTE(SUBSTITUTE(#REF!,";",","),"&amp;","И"))</f>
        <v>#REF!</v>
      </c>
      <c r="C146" s="58" t="e">
        <f>IF(#REF!="","-",VLOOKUP(#REF!,#REF!,2,FALSE))</f>
        <v>#REF!</v>
      </c>
      <c r="D146" s="58" t="e">
        <f>IF(#REF!="","-",SUBSTITUTE(SUBSTITUTE(#REF!,";",","),"&amp;","И"))</f>
        <v>#REF!</v>
      </c>
      <c r="E146" s="58" t="e">
        <f>IF(#REF!="","-",SUBSTITUTE(#REF!,";",","))</f>
        <v>#REF!</v>
      </c>
      <c r="F146" s="58" t="e">
        <f>IF(#REF!="","-",VLOOKUP(#REF!,#REF!,3,FALSE))</f>
        <v>#REF!</v>
      </c>
      <c r="G146" s="58" t="e">
        <f>IF(#REF!="","-",SUBSTITUTE(#REF!,";",","))</f>
        <v>#REF!</v>
      </c>
      <c r="H146" s="58" t="e">
        <f>IF(#REF!="","-",SUBSTITUTE(#REF!,";",","))</f>
        <v>#REF!</v>
      </c>
      <c r="I146" s="58" t="e">
        <f>IF(#REF!="","-",SUBSTITUTE(#REF!,";",","))</f>
        <v>#REF!</v>
      </c>
      <c r="J146" s="58" t="e">
        <f>IF(#REF!="","-",#REF!)</f>
        <v>#REF!</v>
      </c>
      <c r="K146" s="58" t="e">
        <f>IF(#REF!="","-",#REF!)</f>
        <v>#REF!</v>
      </c>
      <c r="L146" s="58" t="e">
        <v>#REF!</v>
      </c>
    </row>
    <row r="147" spans="1:12" x14ac:dyDescent="0.25">
      <c r="A147" t="s">
        <v>732</v>
      </c>
      <c r="B147" s="58" t="e">
        <f>IF(#REF!="","-",SUBSTITUTE(SUBSTITUTE(#REF!,";",","),"&amp;","И"))</f>
        <v>#REF!</v>
      </c>
      <c r="C147" s="58" t="e">
        <f>IF(#REF!="","-",VLOOKUP(#REF!,#REF!,2,FALSE))</f>
        <v>#REF!</v>
      </c>
      <c r="D147" s="58" t="e">
        <f>IF(#REF!="","-",SUBSTITUTE(SUBSTITUTE(#REF!,";",","),"&amp;","И"))</f>
        <v>#REF!</v>
      </c>
      <c r="E147" s="58" t="e">
        <f>IF(#REF!="","-",SUBSTITUTE(#REF!,";",","))</f>
        <v>#REF!</v>
      </c>
      <c r="F147" s="58" t="e">
        <f>IF(#REF!="","-",VLOOKUP(#REF!,#REF!,3,FALSE))</f>
        <v>#REF!</v>
      </c>
      <c r="G147" s="58" t="e">
        <f>IF(#REF!="","-",SUBSTITUTE(#REF!,";",","))</f>
        <v>#REF!</v>
      </c>
      <c r="H147" s="58" t="e">
        <f>IF(#REF!="","-",SUBSTITUTE(#REF!,";",","))</f>
        <v>#REF!</v>
      </c>
      <c r="I147" s="58" t="e">
        <f>IF(#REF!="","-",SUBSTITUTE(#REF!,";",","))</f>
        <v>#REF!</v>
      </c>
      <c r="J147" s="58" t="e">
        <f>IF(#REF!="","-",#REF!)</f>
        <v>#REF!</v>
      </c>
      <c r="K147" s="58" t="e">
        <f>IF(#REF!="","-",#REF!)</f>
        <v>#REF!</v>
      </c>
      <c r="L147" s="58" t="e">
        <v>#REF!</v>
      </c>
    </row>
    <row r="148" spans="1:12" x14ac:dyDescent="0.25">
      <c r="A148" t="s">
        <v>732</v>
      </c>
      <c r="B148" s="58" t="e">
        <f>IF(#REF!="","-",SUBSTITUTE(SUBSTITUTE(#REF!,";",","),"&amp;","И"))</f>
        <v>#REF!</v>
      </c>
      <c r="C148" s="58" t="e">
        <f>IF(#REF!="","-",VLOOKUP(#REF!,#REF!,2,FALSE))</f>
        <v>#REF!</v>
      </c>
      <c r="D148" s="58" t="e">
        <f>IF(#REF!="","-",SUBSTITUTE(SUBSTITUTE(#REF!,";",","),"&amp;","И"))</f>
        <v>#REF!</v>
      </c>
      <c r="E148" s="58" t="e">
        <f>IF(#REF!="","-",SUBSTITUTE(#REF!,";",","))</f>
        <v>#REF!</v>
      </c>
      <c r="F148" s="58" t="e">
        <f>IF(#REF!="","-",VLOOKUP(#REF!,#REF!,3,FALSE))</f>
        <v>#REF!</v>
      </c>
      <c r="G148" s="58" t="e">
        <f>IF(#REF!="","-",SUBSTITUTE(#REF!,";",","))</f>
        <v>#REF!</v>
      </c>
      <c r="H148" s="58" t="e">
        <f>IF(#REF!="","-",SUBSTITUTE(#REF!,";",","))</f>
        <v>#REF!</v>
      </c>
      <c r="I148" s="58" t="e">
        <f>IF(#REF!="","-",SUBSTITUTE(#REF!,";",","))</f>
        <v>#REF!</v>
      </c>
      <c r="J148" s="58" t="e">
        <f>IF(#REF!="","-",#REF!)</f>
        <v>#REF!</v>
      </c>
      <c r="K148" s="58" t="e">
        <f>IF(#REF!="","-",#REF!)</f>
        <v>#REF!</v>
      </c>
      <c r="L148" s="58" t="e">
        <v>#REF!</v>
      </c>
    </row>
    <row r="149" spans="1:12" x14ac:dyDescent="0.25">
      <c r="A149" t="s">
        <v>732</v>
      </c>
      <c r="B149" s="58" t="e">
        <f>IF(#REF!="","-",SUBSTITUTE(SUBSTITUTE(#REF!,";",","),"&amp;","И"))</f>
        <v>#REF!</v>
      </c>
      <c r="C149" s="58" t="e">
        <f>IF(#REF!="","-",VLOOKUP(#REF!,#REF!,2,FALSE))</f>
        <v>#REF!</v>
      </c>
      <c r="D149" s="58" t="e">
        <f>IF(#REF!="","-",SUBSTITUTE(SUBSTITUTE(#REF!,";",","),"&amp;","И"))</f>
        <v>#REF!</v>
      </c>
      <c r="E149" s="58" t="e">
        <f>IF(#REF!="","-",SUBSTITUTE(#REF!,";",","))</f>
        <v>#REF!</v>
      </c>
      <c r="F149" s="58" t="e">
        <f>IF(#REF!="","-",VLOOKUP(#REF!,#REF!,3,FALSE))</f>
        <v>#REF!</v>
      </c>
      <c r="G149" s="58" t="e">
        <f>IF(#REF!="","-",SUBSTITUTE(#REF!,";",","))</f>
        <v>#REF!</v>
      </c>
      <c r="H149" s="58" t="e">
        <f>IF(#REF!="","-",SUBSTITUTE(#REF!,";",","))</f>
        <v>#REF!</v>
      </c>
      <c r="I149" s="58" t="e">
        <f>IF(#REF!="","-",SUBSTITUTE(#REF!,";",","))</f>
        <v>#REF!</v>
      </c>
      <c r="J149" s="58" t="e">
        <f>IF(#REF!="","-",#REF!)</f>
        <v>#REF!</v>
      </c>
      <c r="K149" s="58" t="e">
        <f>IF(#REF!="","-",#REF!)</f>
        <v>#REF!</v>
      </c>
      <c r="L149" s="58" t="e">
        <v>#REF!</v>
      </c>
    </row>
    <row r="150" spans="1:12" x14ac:dyDescent="0.25">
      <c r="A150" t="s">
        <v>732</v>
      </c>
      <c r="B150" s="58" t="e">
        <f>IF(#REF!="","-",SUBSTITUTE(SUBSTITUTE(#REF!,";",","),"&amp;","И"))</f>
        <v>#REF!</v>
      </c>
      <c r="C150" s="58" t="e">
        <f>IF(#REF!="","-",VLOOKUP(#REF!,#REF!,2,FALSE))</f>
        <v>#REF!</v>
      </c>
      <c r="D150" s="58" t="e">
        <f>IF(#REF!="","-",SUBSTITUTE(SUBSTITUTE(#REF!,";",","),"&amp;","И"))</f>
        <v>#REF!</v>
      </c>
      <c r="E150" s="58" t="e">
        <f>IF(#REF!="","-",SUBSTITUTE(#REF!,";",","))</f>
        <v>#REF!</v>
      </c>
      <c r="F150" s="58" t="e">
        <f>IF(#REF!="","-",VLOOKUP(#REF!,#REF!,3,FALSE))</f>
        <v>#REF!</v>
      </c>
      <c r="G150" s="58" t="e">
        <f>IF(#REF!="","-",SUBSTITUTE(#REF!,";",","))</f>
        <v>#REF!</v>
      </c>
      <c r="H150" s="58" t="e">
        <f>IF(#REF!="","-",SUBSTITUTE(#REF!,";",","))</f>
        <v>#REF!</v>
      </c>
      <c r="I150" s="58" t="e">
        <f>IF(#REF!="","-",SUBSTITUTE(#REF!,";",","))</f>
        <v>#REF!</v>
      </c>
      <c r="J150" s="58" t="e">
        <f>IF(#REF!="","-",#REF!)</f>
        <v>#REF!</v>
      </c>
      <c r="K150" s="58" t="e">
        <f>IF(#REF!="","-",#REF!)</f>
        <v>#REF!</v>
      </c>
      <c r="L150" s="58" t="e">
        <v>#REF!</v>
      </c>
    </row>
    <row r="151" spans="1:12" x14ac:dyDescent="0.25">
      <c r="A151" t="s">
        <v>732</v>
      </c>
      <c r="B151" s="58" t="e">
        <f>IF(#REF!="","-",SUBSTITUTE(SUBSTITUTE(#REF!,";",","),"&amp;","И"))</f>
        <v>#REF!</v>
      </c>
      <c r="C151" s="58" t="e">
        <f>IF(#REF!="","-",VLOOKUP(#REF!,#REF!,2,FALSE))</f>
        <v>#REF!</v>
      </c>
      <c r="D151" s="58" t="e">
        <f>IF(#REF!="","-",SUBSTITUTE(SUBSTITUTE(#REF!,";",","),"&amp;","И"))</f>
        <v>#REF!</v>
      </c>
      <c r="E151" s="58" t="e">
        <f>IF(#REF!="","-",SUBSTITUTE(#REF!,";",","))</f>
        <v>#REF!</v>
      </c>
      <c r="F151" s="58" t="e">
        <f>IF(#REF!="","-",VLOOKUP(#REF!,#REF!,3,FALSE))</f>
        <v>#REF!</v>
      </c>
      <c r="G151" s="58" t="e">
        <f>IF(#REF!="","-",SUBSTITUTE(#REF!,";",","))</f>
        <v>#REF!</v>
      </c>
      <c r="H151" s="58" t="e">
        <f>IF(#REF!="","-",SUBSTITUTE(#REF!,";",","))</f>
        <v>#REF!</v>
      </c>
      <c r="I151" s="58" t="e">
        <f>IF(#REF!="","-",SUBSTITUTE(#REF!,";",","))</f>
        <v>#REF!</v>
      </c>
      <c r="J151" s="58" t="e">
        <f>IF(#REF!="","-",#REF!)</f>
        <v>#REF!</v>
      </c>
      <c r="K151" s="58" t="e">
        <f>IF(#REF!="","-",#REF!)</f>
        <v>#REF!</v>
      </c>
      <c r="L151" s="58" t="e">
        <v>#REF!</v>
      </c>
    </row>
    <row r="152" spans="1:12" x14ac:dyDescent="0.25">
      <c r="A152" t="s">
        <v>733</v>
      </c>
      <c r="B152" s="58" t="e">
        <f>IF(#REF!="","-",SUBSTITUTE(SUBSTITUTE(#REF!,";",","),"&amp;","И"))</f>
        <v>#REF!</v>
      </c>
      <c r="C152" s="58" t="s">
        <v>93</v>
      </c>
      <c r="D152" s="58" t="e">
        <f>IF(#REF!="","-",SUBSTITUTE(SUBSTITUTE(#REF!,";",","),"&amp;","И"))</f>
        <v>#REF!</v>
      </c>
      <c r="E152" s="58" t="e">
        <f>IF(#REF!="","-",SUBSTITUTE(#REF!,";",","))</f>
        <v>#REF!</v>
      </c>
      <c r="F152" s="58" t="s">
        <v>93</v>
      </c>
      <c r="G152" s="58" t="e">
        <f>IF(#REF!="","-",SUBSTITUTE(#REF!,";",","))</f>
        <v>#REF!</v>
      </c>
      <c r="H152" s="58" t="e">
        <f>IF(#REF!="","-",SUBSTITUTE(#REF!,";",","))</f>
        <v>#REF!</v>
      </c>
      <c r="I152" s="58" t="e">
        <f>IF(#REF!="","-",SUBSTITUTE(#REF!,";",","))</f>
        <v>#REF!</v>
      </c>
      <c r="J152" s="58" t="e">
        <f>IF(#REF!="","-",#REF!)</f>
        <v>#REF!</v>
      </c>
      <c r="K152" s="58" t="e">
        <f>IF(#REF!="","-",#REF!)</f>
        <v>#REF!</v>
      </c>
      <c r="L152" s="58" t="e">
        <v>#REF!</v>
      </c>
    </row>
    <row r="153" spans="1:12" x14ac:dyDescent="0.25">
      <c r="A153" t="s">
        <v>733</v>
      </c>
      <c r="B153" s="58" t="e">
        <f>IF(#REF!="","-",SUBSTITUTE(SUBSTITUTE(#REF!,";",","),"&amp;","И"))</f>
        <v>#REF!</v>
      </c>
      <c r="C153" s="58" t="s">
        <v>93</v>
      </c>
      <c r="D153" s="58" t="e">
        <f>IF(#REF!="","-",SUBSTITUTE(SUBSTITUTE(#REF!,";",","),"&amp;","И"))</f>
        <v>#REF!</v>
      </c>
      <c r="E153" s="58" t="e">
        <f>IF(#REF!="","-",SUBSTITUTE(#REF!,";",","))</f>
        <v>#REF!</v>
      </c>
      <c r="F153" s="58" t="s">
        <v>93</v>
      </c>
      <c r="G153" s="58" t="e">
        <f>IF(#REF!="","-",SUBSTITUTE(#REF!,";",","))</f>
        <v>#REF!</v>
      </c>
      <c r="H153" s="58" t="e">
        <f>IF(#REF!="","-",SUBSTITUTE(#REF!,";",","))</f>
        <v>#REF!</v>
      </c>
      <c r="I153" s="58" t="e">
        <f>IF(#REF!="","-",SUBSTITUTE(#REF!,";",","))</f>
        <v>#REF!</v>
      </c>
      <c r="J153" s="58" t="e">
        <f>IF(#REF!="","-",#REF!)</f>
        <v>#REF!</v>
      </c>
      <c r="K153" s="58" t="e">
        <f>IF(#REF!="","-",#REF!)</f>
        <v>#REF!</v>
      </c>
      <c r="L153" s="58" t="e">
        <v>#REF!</v>
      </c>
    </row>
    <row r="154" spans="1:12" x14ac:dyDescent="0.25">
      <c r="A154" t="s">
        <v>733</v>
      </c>
      <c r="B154" s="58" t="e">
        <f>IF(#REF!="","-",SUBSTITUTE(SUBSTITUTE(#REF!,";",","),"&amp;","И"))</f>
        <v>#REF!</v>
      </c>
      <c r="C154" s="58" t="s">
        <v>93</v>
      </c>
      <c r="D154" s="58" t="e">
        <f>IF(#REF!="","-",SUBSTITUTE(SUBSTITUTE(#REF!,";",","),"&amp;","И"))</f>
        <v>#REF!</v>
      </c>
      <c r="E154" s="58" t="e">
        <f>IF(#REF!="","-",SUBSTITUTE(#REF!,";",","))</f>
        <v>#REF!</v>
      </c>
      <c r="F154" s="58" t="s">
        <v>93</v>
      </c>
      <c r="G154" s="58" t="e">
        <f>IF(#REF!="","-",SUBSTITUTE(#REF!,";",","))</f>
        <v>#REF!</v>
      </c>
      <c r="H154" s="58" t="e">
        <f>IF(#REF!="","-",SUBSTITUTE(#REF!,";",","))</f>
        <v>#REF!</v>
      </c>
      <c r="I154" s="58" t="e">
        <f>IF(#REF!="","-",SUBSTITUTE(#REF!,";",","))</f>
        <v>#REF!</v>
      </c>
      <c r="J154" s="58" t="e">
        <f>IF(#REF!="","-",#REF!)</f>
        <v>#REF!</v>
      </c>
      <c r="K154" s="58" t="e">
        <f>IF(#REF!="","-",#REF!)</f>
        <v>#REF!</v>
      </c>
      <c r="L154" s="58" t="e">
        <v>#REF!</v>
      </c>
    </row>
    <row r="155" spans="1:12" x14ac:dyDescent="0.25">
      <c r="A155" t="s">
        <v>733</v>
      </c>
      <c r="B155" s="58" t="e">
        <f>IF(#REF!="","-",SUBSTITUTE(SUBSTITUTE(#REF!,";",","),"&amp;","И"))</f>
        <v>#REF!</v>
      </c>
      <c r="C155" s="58" t="s">
        <v>93</v>
      </c>
      <c r="D155" s="58" t="e">
        <f>IF(#REF!="","-",SUBSTITUTE(SUBSTITUTE(#REF!,";",","),"&amp;","И"))</f>
        <v>#REF!</v>
      </c>
      <c r="E155" s="58" t="e">
        <f>IF(#REF!="","-",SUBSTITUTE(#REF!,";",","))</f>
        <v>#REF!</v>
      </c>
      <c r="F155" s="58" t="s">
        <v>93</v>
      </c>
      <c r="G155" s="58" t="e">
        <f>IF(#REF!="","-",SUBSTITUTE(#REF!,";",","))</f>
        <v>#REF!</v>
      </c>
      <c r="H155" s="58" t="e">
        <f>IF(#REF!="","-",SUBSTITUTE(#REF!,";",","))</f>
        <v>#REF!</v>
      </c>
      <c r="I155" s="58" t="e">
        <f>IF(#REF!="","-",SUBSTITUTE(#REF!,";",","))</f>
        <v>#REF!</v>
      </c>
      <c r="J155" s="58" t="e">
        <f>IF(#REF!="","-",#REF!)</f>
        <v>#REF!</v>
      </c>
      <c r="K155" s="58" t="e">
        <f>IF(#REF!="","-",#REF!)</f>
        <v>#REF!</v>
      </c>
      <c r="L155" s="58" t="e">
        <v>#REF!</v>
      </c>
    </row>
    <row r="156" spans="1:12" x14ac:dyDescent="0.25">
      <c r="A156" t="s">
        <v>733</v>
      </c>
      <c r="B156" s="58" t="e">
        <f>IF(#REF!="","-",SUBSTITUTE(SUBSTITUTE(#REF!,";",","),"&amp;","И"))</f>
        <v>#REF!</v>
      </c>
      <c r="C156" s="58" t="s">
        <v>93</v>
      </c>
      <c r="D156" s="58" t="e">
        <f>IF(#REF!="","-",SUBSTITUTE(SUBSTITUTE(#REF!,";",","),"&amp;","И"))</f>
        <v>#REF!</v>
      </c>
      <c r="E156" s="58" t="e">
        <f>IF(#REF!="","-",SUBSTITUTE(#REF!,";",","))</f>
        <v>#REF!</v>
      </c>
      <c r="F156" s="58" t="s">
        <v>93</v>
      </c>
      <c r="G156" s="58" t="e">
        <f>IF(#REF!="","-",SUBSTITUTE(#REF!,";",","))</f>
        <v>#REF!</v>
      </c>
      <c r="H156" s="58" t="e">
        <f>IF(#REF!="","-",SUBSTITUTE(#REF!,";",","))</f>
        <v>#REF!</v>
      </c>
      <c r="I156" s="58" t="e">
        <f>IF(#REF!="","-",SUBSTITUTE(#REF!,";",","))</f>
        <v>#REF!</v>
      </c>
      <c r="J156" s="58" t="e">
        <f>IF(#REF!="","-",#REF!)</f>
        <v>#REF!</v>
      </c>
      <c r="K156" s="58" t="e">
        <f>IF(#REF!="","-",#REF!)</f>
        <v>#REF!</v>
      </c>
      <c r="L156" s="58" t="e">
        <v>#REF!</v>
      </c>
    </row>
    <row r="157" spans="1:12" x14ac:dyDescent="0.25">
      <c r="A157" t="s">
        <v>733</v>
      </c>
      <c r="B157" s="58" t="e">
        <f>IF(#REF!="","-",SUBSTITUTE(SUBSTITUTE(#REF!,";",","),"&amp;","И"))</f>
        <v>#REF!</v>
      </c>
      <c r="C157" s="58" t="s">
        <v>93</v>
      </c>
      <c r="D157" s="58" t="e">
        <f>IF(#REF!="","-",SUBSTITUTE(SUBSTITUTE(#REF!,";",","),"&amp;","И"))</f>
        <v>#REF!</v>
      </c>
      <c r="E157" s="58" t="e">
        <f>IF(#REF!="","-",SUBSTITUTE(#REF!,";",","))</f>
        <v>#REF!</v>
      </c>
      <c r="F157" s="58" t="s">
        <v>93</v>
      </c>
      <c r="G157" s="58" t="e">
        <f>IF(#REF!="","-",SUBSTITUTE(#REF!,";",","))</f>
        <v>#REF!</v>
      </c>
      <c r="H157" s="58" t="e">
        <f>IF(#REF!="","-",SUBSTITUTE(#REF!,";",","))</f>
        <v>#REF!</v>
      </c>
      <c r="I157" s="58" t="e">
        <f>IF(#REF!="","-",SUBSTITUTE(#REF!,";",","))</f>
        <v>#REF!</v>
      </c>
      <c r="J157" s="58" t="e">
        <f>IF(#REF!="","-",#REF!)</f>
        <v>#REF!</v>
      </c>
      <c r="K157" s="58" t="e">
        <f>IF(#REF!="","-",#REF!)</f>
        <v>#REF!</v>
      </c>
      <c r="L157" s="58" t="e">
        <v>#REF!</v>
      </c>
    </row>
    <row r="158" spans="1:12" x14ac:dyDescent="0.25">
      <c r="A158" t="s">
        <v>733</v>
      </c>
      <c r="B158" s="58" t="e">
        <f>IF(#REF!="","-",SUBSTITUTE(SUBSTITUTE(#REF!,";",","),"&amp;","И"))</f>
        <v>#REF!</v>
      </c>
      <c r="C158" s="58" t="s">
        <v>93</v>
      </c>
      <c r="D158" s="58" t="e">
        <f>IF(#REF!="","-",SUBSTITUTE(SUBSTITUTE(#REF!,";",","),"&amp;","И"))</f>
        <v>#REF!</v>
      </c>
      <c r="E158" s="58" t="e">
        <f>IF(#REF!="","-",SUBSTITUTE(#REF!,";",","))</f>
        <v>#REF!</v>
      </c>
      <c r="F158" s="58" t="s">
        <v>93</v>
      </c>
      <c r="G158" s="58" t="e">
        <f>IF(#REF!="","-",SUBSTITUTE(#REF!,";",","))</f>
        <v>#REF!</v>
      </c>
      <c r="H158" s="58" t="e">
        <f>IF(#REF!="","-",SUBSTITUTE(#REF!,";",","))</f>
        <v>#REF!</v>
      </c>
      <c r="I158" s="58" t="e">
        <f>IF(#REF!="","-",SUBSTITUTE(#REF!,";",","))</f>
        <v>#REF!</v>
      </c>
      <c r="J158" s="58" t="e">
        <f>IF(#REF!="","-",#REF!)</f>
        <v>#REF!</v>
      </c>
      <c r="K158" s="58" t="e">
        <f>IF(#REF!="","-",#REF!)</f>
        <v>#REF!</v>
      </c>
      <c r="L158" s="58" t="e">
        <v>#REF!</v>
      </c>
    </row>
    <row r="159" spans="1:12" x14ac:dyDescent="0.25">
      <c r="A159" t="s">
        <v>733</v>
      </c>
      <c r="B159" s="58" t="e">
        <f>IF(#REF!="","-",SUBSTITUTE(SUBSTITUTE(#REF!,";",","),"&amp;","И"))</f>
        <v>#REF!</v>
      </c>
      <c r="C159" s="58" t="s">
        <v>93</v>
      </c>
      <c r="D159" s="58" t="e">
        <f>IF(#REF!="","-",SUBSTITUTE(SUBSTITUTE(#REF!,";",","),"&amp;","И"))</f>
        <v>#REF!</v>
      </c>
      <c r="E159" s="58" t="e">
        <f>IF(#REF!="","-",SUBSTITUTE(#REF!,";",","))</f>
        <v>#REF!</v>
      </c>
      <c r="F159" s="58" t="s">
        <v>93</v>
      </c>
      <c r="G159" s="58" t="e">
        <f>IF(#REF!="","-",SUBSTITUTE(#REF!,";",","))</f>
        <v>#REF!</v>
      </c>
      <c r="H159" s="58" t="e">
        <f>IF(#REF!="","-",SUBSTITUTE(#REF!,";",","))</f>
        <v>#REF!</v>
      </c>
      <c r="I159" s="58" t="e">
        <f>IF(#REF!="","-",SUBSTITUTE(#REF!,";",","))</f>
        <v>#REF!</v>
      </c>
      <c r="J159" s="58" t="e">
        <f>IF(#REF!="","-",#REF!)</f>
        <v>#REF!</v>
      </c>
      <c r="K159" s="58" t="e">
        <f>IF(#REF!="","-",#REF!)</f>
        <v>#REF!</v>
      </c>
      <c r="L159" s="58" t="e">
        <v>#REF!</v>
      </c>
    </row>
    <row r="160" spans="1:12" x14ac:dyDescent="0.25">
      <c r="A160" t="s">
        <v>733</v>
      </c>
      <c r="B160" s="58" t="e">
        <f>IF(#REF!="","-",SUBSTITUTE(SUBSTITUTE(#REF!,";",","),"&amp;","И"))</f>
        <v>#REF!</v>
      </c>
      <c r="C160" s="58" t="s">
        <v>93</v>
      </c>
      <c r="D160" s="58" t="e">
        <f>IF(#REF!="","-",SUBSTITUTE(SUBSTITUTE(#REF!,";",","),"&amp;","И"))</f>
        <v>#REF!</v>
      </c>
      <c r="E160" s="58" t="e">
        <f>IF(#REF!="","-",SUBSTITUTE(#REF!,";",","))</f>
        <v>#REF!</v>
      </c>
      <c r="F160" s="58" t="s">
        <v>93</v>
      </c>
      <c r="G160" s="58" t="e">
        <f>IF(#REF!="","-",SUBSTITUTE(#REF!,";",","))</f>
        <v>#REF!</v>
      </c>
      <c r="H160" s="58" t="e">
        <f>IF(#REF!="","-",SUBSTITUTE(#REF!,";",","))</f>
        <v>#REF!</v>
      </c>
      <c r="I160" s="58" t="e">
        <f>IF(#REF!="","-",SUBSTITUTE(#REF!,";",","))</f>
        <v>#REF!</v>
      </c>
      <c r="J160" s="58" t="e">
        <f>IF(#REF!="","-",#REF!)</f>
        <v>#REF!</v>
      </c>
      <c r="K160" s="58" t="e">
        <f>IF(#REF!="","-",#REF!)</f>
        <v>#REF!</v>
      </c>
      <c r="L160" s="58" t="e">
        <v>#REF!</v>
      </c>
    </row>
    <row r="161" spans="1:12" x14ac:dyDescent="0.25">
      <c r="A161" t="s">
        <v>733</v>
      </c>
      <c r="B161" s="58" t="e">
        <f>IF(#REF!="","-",SUBSTITUTE(SUBSTITUTE(#REF!,";",","),"&amp;","И"))</f>
        <v>#REF!</v>
      </c>
      <c r="C161" s="58" t="s">
        <v>93</v>
      </c>
      <c r="D161" s="58" t="e">
        <f>IF(#REF!="","-",SUBSTITUTE(SUBSTITUTE(#REF!,";",","),"&amp;","И"))</f>
        <v>#REF!</v>
      </c>
      <c r="E161" s="58" t="e">
        <f>IF(#REF!="","-",SUBSTITUTE(#REF!,";",","))</f>
        <v>#REF!</v>
      </c>
      <c r="F161" s="58" t="s">
        <v>93</v>
      </c>
      <c r="G161" s="58" t="e">
        <f>IF(#REF!="","-",SUBSTITUTE(#REF!,";",","))</f>
        <v>#REF!</v>
      </c>
      <c r="H161" s="58" t="e">
        <f>IF(#REF!="","-",SUBSTITUTE(#REF!,";",","))</f>
        <v>#REF!</v>
      </c>
      <c r="I161" s="58" t="e">
        <f>IF(#REF!="","-",SUBSTITUTE(#REF!,";",","))</f>
        <v>#REF!</v>
      </c>
      <c r="J161" s="58" t="e">
        <f>IF(#REF!="","-",#REF!)</f>
        <v>#REF!</v>
      </c>
      <c r="K161" s="58" t="e">
        <f>IF(#REF!="","-",#REF!)</f>
        <v>#REF!</v>
      </c>
      <c r="L161" s="58" t="e">
        <v>#REF!</v>
      </c>
    </row>
    <row r="162" spans="1:12" x14ac:dyDescent="0.25">
      <c r="A162" t="s">
        <v>733</v>
      </c>
      <c r="B162" s="58" t="e">
        <f>IF(#REF!="","-",SUBSTITUTE(SUBSTITUTE(#REF!,";",","),"&amp;","И"))</f>
        <v>#REF!</v>
      </c>
      <c r="C162" s="58" t="s">
        <v>93</v>
      </c>
      <c r="D162" s="58" t="e">
        <f>IF(#REF!="","-",SUBSTITUTE(SUBSTITUTE(#REF!,";",","),"&amp;","И"))</f>
        <v>#REF!</v>
      </c>
      <c r="E162" s="58" t="e">
        <f>IF(#REF!="","-",SUBSTITUTE(#REF!,";",","))</f>
        <v>#REF!</v>
      </c>
      <c r="F162" s="58" t="s">
        <v>93</v>
      </c>
      <c r="G162" s="58" t="e">
        <f>IF(#REF!="","-",SUBSTITUTE(#REF!,";",","))</f>
        <v>#REF!</v>
      </c>
      <c r="H162" s="58" t="e">
        <f>IF(#REF!="","-",SUBSTITUTE(#REF!,";",","))</f>
        <v>#REF!</v>
      </c>
      <c r="I162" s="58" t="e">
        <f>IF(#REF!="","-",SUBSTITUTE(#REF!,";",","))</f>
        <v>#REF!</v>
      </c>
      <c r="J162" s="58" t="e">
        <f>IF(#REF!="","-",#REF!)</f>
        <v>#REF!</v>
      </c>
      <c r="K162" s="58" t="e">
        <f>IF(#REF!="","-",#REF!)</f>
        <v>#REF!</v>
      </c>
      <c r="L162" s="58" t="e">
        <v>#REF!</v>
      </c>
    </row>
    <row r="163" spans="1:12" x14ac:dyDescent="0.25">
      <c r="A163" t="s">
        <v>733</v>
      </c>
      <c r="B163" s="58" t="e">
        <f>IF(#REF!="","-",SUBSTITUTE(SUBSTITUTE(#REF!,";",","),"&amp;","И"))</f>
        <v>#REF!</v>
      </c>
      <c r="C163" s="58" t="s">
        <v>93</v>
      </c>
      <c r="D163" s="58" t="e">
        <f>IF(#REF!="","-",SUBSTITUTE(SUBSTITUTE(#REF!,";",","),"&amp;","И"))</f>
        <v>#REF!</v>
      </c>
      <c r="E163" s="58" t="e">
        <f>IF(#REF!="","-",SUBSTITUTE(#REF!,";",","))</f>
        <v>#REF!</v>
      </c>
      <c r="F163" s="58" t="s">
        <v>93</v>
      </c>
      <c r="G163" s="58" t="e">
        <f>IF(#REF!="","-",SUBSTITUTE(#REF!,";",","))</f>
        <v>#REF!</v>
      </c>
      <c r="H163" s="58" t="e">
        <f>IF(#REF!="","-",SUBSTITUTE(#REF!,";",","))</f>
        <v>#REF!</v>
      </c>
      <c r="I163" s="58" t="e">
        <f>IF(#REF!="","-",SUBSTITUTE(#REF!,";",","))</f>
        <v>#REF!</v>
      </c>
      <c r="J163" s="58" t="e">
        <f>IF(#REF!="","-",#REF!)</f>
        <v>#REF!</v>
      </c>
      <c r="K163" s="58" t="e">
        <f>IF(#REF!="","-",#REF!)</f>
        <v>#REF!</v>
      </c>
      <c r="L163" s="58" t="e">
        <v>#REF!</v>
      </c>
    </row>
    <row r="164" spans="1:12" x14ac:dyDescent="0.25">
      <c r="A164" t="s">
        <v>733</v>
      </c>
      <c r="B164" s="58" t="e">
        <f>IF(#REF!="","-",SUBSTITUTE(SUBSTITUTE(#REF!,";",","),"&amp;","И"))</f>
        <v>#REF!</v>
      </c>
      <c r="C164" s="58" t="s">
        <v>93</v>
      </c>
      <c r="D164" s="58" t="e">
        <f>IF(#REF!="","-",SUBSTITUTE(SUBSTITUTE(#REF!,";",","),"&amp;","И"))</f>
        <v>#REF!</v>
      </c>
      <c r="E164" s="58" t="e">
        <f>IF(#REF!="","-",SUBSTITUTE(#REF!,";",","))</f>
        <v>#REF!</v>
      </c>
      <c r="F164" s="58" t="s">
        <v>93</v>
      </c>
      <c r="G164" s="58" t="e">
        <f>IF(#REF!="","-",SUBSTITUTE(#REF!,";",","))</f>
        <v>#REF!</v>
      </c>
      <c r="H164" s="58" t="e">
        <f>IF(#REF!="","-",SUBSTITUTE(#REF!,";",","))</f>
        <v>#REF!</v>
      </c>
      <c r="I164" s="58" t="e">
        <f>IF(#REF!="","-",SUBSTITUTE(#REF!,";",","))</f>
        <v>#REF!</v>
      </c>
      <c r="J164" s="58" t="e">
        <f>IF(#REF!="","-",#REF!)</f>
        <v>#REF!</v>
      </c>
      <c r="K164" s="58" t="e">
        <f>IF(#REF!="","-",#REF!)</f>
        <v>#REF!</v>
      </c>
      <c r="L164" s="58" t="e">
        <v>#REF!</v>
      </c>
    </row>
    <row r="165" spans="1:12" x14ac:dyDescent="0.25">
      <c r="A165" t="s">
        <v>733</v>
      </c>
      <c r="B165" s="58" t="e">
        <f>IF(#REF!="","-",SUBSTITUTE(SUBSTITUTE(#REF!,";",","),"&amp;","И"))</f>
        <v>#REF!</v>
      </c>
      <c r="C165" s="58" t="s">
        <v>93</v>
      </c>
      <c r="D165" s="58" t="e">
        <f>IF(#REF!="","-",SUBSTITUTE(SUBSTITUTE(#REF!,";",","),"&amp;","И"))</f>
        <v>#REF!</v>
      </c>
      <c r="E165" s="58" t="e">
        <f>IF(#REF!="","-",SUBSTITUTE(#REF!,";",","))</f>
        <v>#REF!</v>
      </c>
      <c r="F165" s="58" t="s">
        <v>93</v>
      </c>
      <c r="G165" s="58" t="e">
        <f>IF(#REF!="","-",SUBSTITUTE(#REF!,";",","))</f>
        <v>#REF!</v>
      </c>
      <c r="H165" s="58" t="e">
        <f>IF(#REF!="","-",SUBSTITUTE(#REF!,";",","))</f>
        <v>#REF!</v>
      </c>
      <c r="I165" s="58" t="e">
        <f>IF(#REF!="","-",SUBSTITUTE(#REF!,";",","))</f>
        <v>#REF!</v>
      </c>
      <c r="J165" s="58" t="e">
        <f>IF(#REF!="","-",#REF!)</f>
        <v>#REF!</v>
      </c>
      <c r="K165" s="58" t="e">
        <f>IF(#REF!="","-",#REF!)</f>
        <v>#REF!</v>
      </c>
      <c r="L165" s="58" t="e">
        <v>#REF!</v>
      </c>
    </row>
    <row r="166" spans="1:12" x14ac:dyDescent="0.25">
      <c r="A166" t="s">
        <v>733</v>
      </c>
      <c r="B166" s="58" t="e">
        <f>IF(#REF!="","-",SUBSTITUTE(SUBSTITUTE(#REF!,";",","),"&amp;","И"))</f>
        <v>#REF!</v>
      </c>
      <c r="C166" s="58" t="s">
        <v>93</v>
      </c>
      <c r="D166" s="58" t="e">
        <f>IF(#REF!="","-",SUBSTITUTE(SUBSTITUTE(#REF!,";",","),"&amp;","И"))</f>
        <v>#REF!</v>
      </c>
      <c r="E166" s="58" t="e">
        <f>IF(#REF!="","-",SUBSTITUTE(#REF!,";",","))</f>
        <v>#REF!</v>
      </c>
      <c r="F166" s="58" t="s">
        <v>93</v>
      </c>
      <c r="G166" s="58" t="e">
        <f>IF(#REF!="","-",SUBSTITUTE(#REF!,";",","))</f>
        <v>#REF!</v>
      </c>
      <c r="H166" s="58" t="e">
        <f>IF(#REF!="","-",SUBSTITUTE(#REF!,";",","))</f>
        <v>#REF!</v>
      </c>
      <c r="I166" s="58" t="e">
        <f>IF(#REF!="","-",SUBSTITUTE(#REF!,";",","))</f>
        <v>#REF!</v>
      </c>
      <c r="J166" s="58" t="e">
        <f>IF(#REF!="","-",#REF!)</f>
        <v>#REF!</v>
      </c>
      <c r="K166" s="58" t="e">
        <f>IF(#REF!="","-",#REF!)</f>
        <v>#REF!</v>
      </c>
      <c r="L166" s="58" t="e">
        <v>#REF!</v>
      </c>
    </row>
    <row r="167" spans="1:12" x14ac:dyDescent="0.25">
      <c r="A167" t="s">
        <v>733</v>
      </c>
      <c r="B167" s="58" t="e">
        <f>IF(#REF!="","-",SUBSTITUTE(SUBSTITUTE(#REF!,";",","),"&amp;","И"))</f>
        <v>#REF!</v>
      </c>
      <c r="C167" s="58" t="s">
        <v>93</v>
      </c>
      <c r="D167" s="58" t="e">
        <f>IF(#REF!="","-",SUBSTITUTE(SUBSTITUTE(#REF!,";",","),"&amp;","И"))</f>
        <v>#REF!</v>
      </c>
      <c r="E167" s="58" t="e">
        <f>IF(#REF!="","-",SUBSTITUTE(#REF!,";",","))</f>
        <v>#REF!</v>
      </c>
      <c r="F167" s="58" t="s">
        <v>93</v>
      </c>
      <c r="G167" s="58" t="e">
        <f>IF(#REF!="","-",SUBSTITUTE(#REF!,";",","))</f>
        <v>#REF!</v>
      </c>
      <c r="H167" s="58" t="e">
        <f>IF(#REF!="","-",SUBSTITUTE(#REF!,";",","))</f>
        <v>#REF!</v>
      </c>
      <c r="I167" s="58" t="e">
        <f>IF(#REF!="","-",SUBSTITUTE(#REF!,";",","))</f>
        <v>#REF!</v>
      </c>
      <c r="J167" s="58" t="e">
        <f>IF(#REF!="","-",#REF!)</f>
        <v>#REF!</v>
      </c>
      <c r="K167" s="58" t="e">
        <f>IF(#REF!="","-",#REF!)</f>
        <v>#REF!</v>
      </c>
      <c r="L167" s="58" t="e">
        <v>#REF!</v>
      </c>
    </row>
    <row r="168" spans="1:12" x14ac:dyDescent="0.25">
      <c r="A168" t="s">
        <v>733</v>
      </c>
      <c r="B168" s="58" t="e">
        <f>IF(#REF!="","-",SUBSTITUTE(SUBSTITUTE(#REF!,";",","),"&amp;","И"))</f>
        <v>#REF!</v>
      </c>
      <c r="C168" s="58" t="s">
        <v>93</v>
      </c>
      <c r="D168" s="58" t="e">
        <f>IF(#REF!="","-",SUBSTITUTE(SUBSTITUTE(#REF!,";",","),"&amp;","И"))</f>
        <v>#REF!</v>
      </c>
      <c r="E168" s="58" t="e">
        <f>IF(#REF!="","-",SUBSTITUTE(#REF!,";",","))</f>
        <v>#REF!</v>
      </c>
      <c r="F168" s="58" t="s">
        <v>93</v>
      </c>
      <c r="G168" s="58" t="e">
        <f>IF(#REF!="","-",SUBSTITUTE(#REF!,";",","))</f>
        <v>#REF!</v>
      </c>
      <c r="H168" s="58" t="e">
        <f>IF(#REF!="","-",SUBSTITUTE(#REF!,";",","))</f>
        <v>#REF!</v>
      </c>
      <c r="I168" s="58" t="e">
        <f>IF(#REF!="","-",SUBSTITUTE(#REF!,";",","))</f>
        <v>#REF!</v>
      </c>
      <c r="J168" s="58" t="e">
        <f>IF(#REF!="","-",#REF!)</f>
        <v>#REF!</v>
      </c>
      <c r="K168" s="58" t="e">
        <f>IF(#REF!="","-",#REF!)</f>
        <v>#REF!</v>
      </c>
      <c r="L168" s="58" t="e">
        <v>#REF!</v>
      </c>
    </row>
    <row r="169" spans="1:12" x14ac:dyDescent="0.25">
      <c r="A169" t="s">
        <v>733</v>
      </c>
      <c r="B169" s="58" t="e">
        <f>IF(#REF!="","-",SUBSTITUTE(SUBSTITUTE(#REF!,";",","),"&amp;","И"))</f>
        <v>#REF!</v>
      </c>
      <c r="C169" s="58" t="s">
        <v>93</v>
      </c>
      <c r="D169" s="58" t="e">
        <f>IF(#REF!="","-",SUBSTITUTE(SUBSTITUTE(#REF!,";",","),"&amp;","И"))</f>
        <v>#REF!</v>
      </c>
      <c r="E169" s="58" t="e">
        <f>IF(#REF!="","-",SUBSTITUTE(#REF!,";",","))</f>
        <v>#REF!</v>
      </c>
      <c r="F169" s="58" t="s">
        <v>93</v>
      </c>
      <c r="G169" s="58" t="e">
        <f>IF(#REF!="","-",SUBSTITUTE(#REF!,";",","))</f>
        <v>#REF!</v>
      </c>
      <c r="H169" s="58" t="e">
        <f>IF(#REF!="","-",SUBSTITUTE(#REF!,";",","))</f>
        <v>#REF!</v>
      </c>
      <c r="I169" s="58" t="e">
        <f>IF(#REF!="","-",SUBSTITUTE(#REF!,";",","))</f>
        <v>#REF!</v>
      </c>
      <c r="J169" s="58" t="e">
        <f>IF(#REF!="","-",#REF!)</f>
        <v>#REF!</v>
      </c>
      <c r="K169" s="58" t="e">
        <f>IF(#REF!="","-",#REF!)</f>
        <v>#REF!</v>
      </c>
      <c r="L169" s="58" t="e">
        <v>#REF!</v>
      </c>
    </row>
    <row r="170" spans="1:12" x14ac:dyDescent="0.25">
      <c r="A170" t="s">
        <v>733</v>
      </c>
      <c r="B170" s="58" t="e">
        <f>IF(#REF!="","-",SUBSTITUTE(SUBSTITUTE(#REF!,";",","),"&amp;","И"))</f>
        <v>#REF!</v>
      </c>
      <c r="C170" s="58" t="s">
        <v>93</v>
      </c>
      <c r="D170" s="58" t="e">
        <f>IF(#REF!="","-",SUBSTITUTE(SUBSTITUTE(#REF!,";",","),"&amp;","И"))</f>
        <v>#REF!</v>
      </c>
      <c r="E170" s="58" t="e">
        <f>IF(#REF!="","-",SUBSTITUTE(#REF!,";",","))</f>
        <v>#REF!</v>
      </c>
      <c r="F170" s="58" t="s">
        <v>93</v>
      </c>
      <c r="G170" s="58" t="e">
        <f>IF(#REF!="","-",SUBSTITUTE(#REF!,";",","))</f>
        <v>#REF!</v>
      </c>
      <c r="H170" s="58" t="e">
        <f>IF(#REF!="","-",SUBSTITUTE(#REF!,";",","))</f>
        <v>#REF!</v>
      </c>
      <c r="I170" s="58" t="e">
        <f>IF(#REF!="","-",SUBSTITUTE(#REF!,";",","))</f>
        <v>#REF!</v>
      </c>
      <c r="J170" s="58" t="e">
        <f>IF(#REF!="","-",#REF!)</f>
        <v>#REF!</v>
      </c>
      <c r="K170" s="58" t="e">
        <f>IF(#REF!="","-",#REF!)</f>
        <v>#REF!</v>
      </c>
      <c r="L170" s="58" t="e">
        <v>#REF!</v>
      </c>
    </row>
    <row r="171" spans="1:12" x14ac:dyDescent="0.25">
      <c r="A171" t="s">
        <v>733</v>
      </c>
      <c r="B171" s="58" t="e">
        <f>IF(#REF!="","-",SUBSTITUTE(SUBSTITUTE(#REF!,";",","),"&amp;","И"))</f>
        <v>#REF!</v>
      </c>
      <c r="C171" s="58" t="s">
        <v>93</v>
      </c>
      <c r="D171" s="58" t="e">
        <f>IF(#REF!="","-",SUBSTITUTE(SUBSTITUTE(#REF!,";",","),"&amp;","И"))</f>
        <v>#REF!</v>
      </c>
      <c r="E171" s="58" t="e">
        <f>IF(#REF!="","-",SUBSTITUTE(#REF!,";",","))</f>
        <v>#REF!</v>
      </c>
      <c r="F171" s="58" t="s">
        <v>93</v>
      </c>
      <c r="G171" s="58" t="e">
        <f>IF(#REF!="","-",SUBSTITUTE(#REF!,";",","))</f>
        <v>#REF!</v>
      </c>
      <c r="H171" s="58" t="e">
        <f>IF(#REF!="","-",SUBSTITUTE(#REF!,";",","))</f>
        <v>#REF!</v>
      </c>
      <c r="I171" s="58" t="e">
        <f>IF(#REF!="","-",SUBSTITUTE(#REF!,";",","))</f>
        <v>#REF!</v>
      </c>
      <c r="J171" s="58" t="e">
        <f>IF(#REF!="","-",#REF!)</f>
        <v>#REF!</v>
      </c>
      <c r="K171" s="58" t="e">
        <f>IF(#REF!="","-",#REF!)</f>
        <v>#REF!</v>
      </c>
      <c r="L171" s="58" t="e">
        <v>#REF!</v>
      </c>
    </row>
    <row r="172" spans="1:12" x14ac:dyDescent="0.25">
      <c r="A172" t="s">
        <v>734</v>
      </c>
      <c r="B172" s="58" t="e">
        <f>IF(#REF!="","-",SUBSTITUTE(SUBSTITUTE(#REF!,";",","),"&amp;","И"))</f>
        <v>#REF!</v>
      </c>
      <c r="C172" s="58" t="s">
        <v>93</v>
      </c>
      <c r="D172" s="58"/>
      <c r="E172" s="58" t="e">
        <f>IF(#REF!="","-",SUBSTITUTE(#REF!,";",","))</f>
        <v>#REF!</v>
      </c>
      <c r="F172" s="58" t="s">
        <v>93</v>
      </c>
      <c r="G172" s="58" t="e">
        <f>IF(#REF!="","-",SUBSTITUTE(#REF!,";",","))</f>
        <v>#REF!</v>
      </c>
      <c r="H172" s="58" t="e">
        <f>IF(#REF!="","-",SUBSTITUTE(#REF!,";",","))</f>
        <v>#REF!</v>
      </c>
      <c r="I172" s="58" t="e">
        <f>IF(#REF!="","-",SUBSTITUTE(#REF!,";",","))</f>
        <v>#REF!</v>
      </c>
      <c r="J172" s="58"/>
      <c r="K172" s="58"/>
      <c r="L172" s="58"/>
    </row>
    <row r="173" spans="1:12" x14ac:dyDescent="0.25">
      <c r="A173" t="s">
        <v>735</v>
      </c>
      <c r="B173" s="58" t="e">
        <f>IF(#REF!="","-",SUBSTITUTE(SUBSTITUTE(#REF!,";",","),"&amp;","И"))</f>
        <v>#REF!</v>
      </c>
      <c r="C173" s="58" t="s">
        <v>93</v>
      </c>
      <c r="D173" s="58"/>
      <c r="E173" s="58" t="e">
        <f>IF(#REF!="","-",SUBSTITUTE(#REF!,";",","))</f>
        <v>#REF!</v>
      </c>
      <c r="F173" s="58" t="s">
        <v>93</v>
      </c>
      <c r="G173" s="58" t="e">
        <f>IF(#REF!="","-",SUBSTITUTE(#REF!,";",","))</f>
        <v>#REF!</v>
      </c>
      <c r="H173" s="58" t="e">
        <f>IF(#REF!="","-",SUBSTITUTE(#REF!,";",","))</f>
        <v>#REF!</v>
      </c>
      <c r="I173" s="58" t="e">
        <f>IF(#REF!="","-",SUBSTITUTE(#REF!,";",","))</f>
        <v>#REF!</v>
      </c>
    </row>
    <row r="174" spans="1:12" x14ac:dyDescent="0.25">
      <c r="A174" t="s">
        <v>735</v>
      </c>
      <c r="B174" s="58" t="e">
        <f>IF(#REF!="","-",SUBSTITUTE(SUBSTITUTE(#REF!,";",","),"&amp;","И"))</f>
        <v>#REF!</v>
      </c>
      <c r="C174" s="58" t="s">
        <v>93</v>
      </c>
      <c r="D174" s="58"/>
      <c r="E174" s="58" t="e">
        <f>IF(#REF!="","-",SUBSTITUTE(#REF!,";",","))</f>
        <v>#REF!</v>
      </c>
      <c r="F174" s="58" t="s">
        <v>93</v>
      </c>
      <c r="G174" s="58" t="e">
        <f>IF(#REF!="","-",SUBSTITUTE(#REF!,";",","))</f>
        <v>#REF!</v>
      </c>
      <c r="H174" s="58" t="e">
        <f>IF(#REF!="","-",SUBSTITUTE(#REF!,";",","))</f>
        <v>#REF!</v>
      </c>
      <c r="I174" s="58" t="e">
        <f>IF(#REF!="","-",SUBSTITUTE(#REF!,";",","))</f>
        <v>#REF!</v>
      </c>
    </row>
    <row r="175" spans="1:12" x14ac:dyDescent="0.25">
      <c r="A175" t="s">
        <v>735</v>
      </c>
      <c r="B175" s="58" t="e">
        <f>IF(#REF!="","-",SUBSTITUTE(SUBSTITUTE(#REF!,";",","),"&amp;","И"))</f>
        <v>#REF!</v>
      </c>
      <c r="C175" s="58" t="s">
        <v>93</v>
      </c>
      <c r="D175" s="58"/>
      <c r="E175" s="58" t="e">
        <f>IF(#REF!="","-",SUBSTITUTE(#REF!,";",","))</f>
        <v>#REF!</v>
      </c>
      <c r="F175" s="58" t="s">
        <v>93</v>
      </c>
      <c r="G175" s="58" t="e">
        <f>IF(#REF!="","-",SUBSTITUTE(#REF!,";",","))</f>
        <v>#REF!</v>
      </c>
      <c r="H175" s="58" t="e">
        <f>IF(#REF!="","-",SUBSTITUTE(#REF!,";",","))</f>
        <v>#REF!</v>
      </c>
      <c r="I175" s="58" t="e">
        <f>IF(#REF!="","-",SUBSTITUTE(#REF!,";",","))</f>
        <v>#REF!</v>
      </c>
    </row>
    <row r="176" spans="1:12" x14ac:dyDescent="0.25">
      <c r="A176" t="s">
        <v>735</v>
      </c>
      <c r="B176" s="58" t="e">
        <f>IF(#REF!="","-",SUBSTITUTE(SUBSTITUTE(#REF!,";",","),"&amp;","И"))</f>
        <v>#REF!</v>
      </c>
      <c r="C176" s="58" t="s">
        <v>93</v>
      </c>
      <c r="D176" s="58"/>
      <c r="E176" s="58" t="e">
        <f>IF(#REF!="","-",SUBSTITUTE(#REF!,";",","))</f>
        <v>#REF!</v>
      </c>
      <c r="F176" s="58" t="s">
        <v>93</v>
      </c>
      <c r="G176" s="58" t="e">
        <f>IF(#REF!="","-",SUBSTITUTE(#REF!,";",","))</f>
        <v>#REF!</v>
      </c>
      <c r="H176" s="58" t="e">
        <f>IF(#REF!="","-",SUBSTITUTE(#REF!,";",","))</f>
        <v>#REF!</v>
      </c>
      <c r="I176" s="58" t="e">
        <f>IF(#REF!="","-",SUBSTITUTE(#REF!,";",","))</f>
        <v>#REF!</v>
      </c>
    </row>
    <row r="177" spans="1:9" x14ac:dyDescent="0.25">
      <c r="A177" t="s">
        <v>735</v>
      </c>
      <c r="B177" s="58" t="e">
        <f>IF(#REF!="","-",SUBSTITUTE(SUBSTITUTE(#REF!,";",","),"&amp;","И"))</f>
        <v>#REF!</v>
      </c>
      <c r="C177" s="58" t="s">
        <v>93</v>
      </c>
      <c r="D177" s="58"/>
      <c r="E177" s="58" t="e">
        <f>IF(#REF!="","-",SUBSTITUTE(#REF!,";",","))</f>
        <v>#REF!</v>
      </c>
      <c r="F177" s="58" t="s">
        <v>93</v>
      </c>
      <c r="G177" s="58" t="e">
        <f>IF(#REF!="","-",SUBSTITUTE(#REF!,";",","))</f>
        <v>#REF!</v>
      </c>
      <c r="H177" s="58" t="e">
        <f>IF(#REF!="","-",SUBSTITUTE(#REF!,";",","))</f>
        <v>#REF!</v>
      </c>
      <c r="I177" s="58" t="e">
        <f>IF(#REF!="","-",SUBSTITUTE(#REF!,";",","))</f>
        <v>#REF!</v>
      </c>
    </row>
    <row r="178" spans="1:9" x14ac:dyDescent="0.25">
      <c r="A178" t="s">
        <v>735</v>
      </c>
      <c r="B178" s="58" t="e">
        <f>IF(#REF!="","-",SUBSTITUTE(SUBSTITUTE(#REF!,";",","),"&amp;","И"))</f>
        <v>#REF!</v>
      </c>
      <c r="C178" s="58" t="s">
        <v>93</v>
      </c>
      <c r="D178" s="58"/>
      <c r="E178" s="58" t="e">
        <f>IF(#REF!="","-",SUBSTITUTE(#REF!,";",","))</f>
        <v>#REF!</v>
      </c>
      <c r="F178" s="58" t="s">
        <v>93</v>
      </c>
      <c r="G178" s="58" t="e">
        <f>IF(#REF!="","-",SUBSTITUTE(#REF!,";",","))</f>
        <v>#REF!</v>
      </c>
      <c r="H178" s="58" t="e">
        <f>IF(#REF!="","-",SUBSTITUTE(#REF!,";",","))</f>
        <v>#REF!</v>
      </c>
      <c r="I178" s="58" t="e">
        <f>IF(#REF!="","-",SUBSTITUTE(#REF!,";",","))</f>
        <v>#REF!</v>
      </c>
    </row>
    <row r="179" spans="1:9" x14ac:dyDescent="0.25">
      <c r="A179" t="s">
        <v>735</v>
      </c>
      <c r="B179" s="58" t="e">
        <f>IF(#REF!="","-",SUBSTITUTE(SUBSTITUTE(#REF!,";",","),"&amp;","И"))</f>
        <v>#REF!</v>
      </c>
      <c r="C179" s="58" t="s">
        <v>93</v>
      </c>
      <c r="D179" s="58"/>
      <c r="E179" s="58" t="e">
        <f>IF(#REF!="","-",SUBSTITUTE(#REF!,";",","))</f>
        <v>#REF!</v>
      </c>
      <c r="F179" s="58" t="s">
        <v>93</v>
      </c>
      <c r="G179" s="58" t="e">
        <f>IF(#REF!="","-",SUBSTITUTE(#REF!,";",","))</f>
        <v>#REF!</v>
      </c>
      <c r="H179" s="58" t="e">
        <f>IF(#REF!="","-",SUBSTITUTE(#REF!,";",","))</f>
        <v>#REF!</v>
      </c>
      <c r="I179" s="58" t="e">
        <f>IF(#REF!="","-",SUBSTITUTE(#REF!,";",","))</f>
        <v>#REF!</v>
      </c>
    </row>
    <row r="180" spans="1:9" x14ac:dyDescent="0.25">
      <c r="A180" t="s">
        <v>735</v>
      </c>
      <c r="B180" s="58" t="e">
        <f>IF(#REF!="","-",SUBSTITUTE(SUBSTITUTE(#REF!,";",","),"&amp;","И"))</f>
        <v>#REF!</v>
      </c>
      <c r="C180" s="58" t="s">
        <v>93</v>
      </c>
      <c r="D180" s="58"/>
      <c r="E180" s="58" t="e">
        <f>IF(#REF!="","-",SUBSTITUTE(#REF!,";",","))</f>
        <v>#REF!</v>
      </c>
      <c r="F180" s="58" t="s">
        <v>93</v>
      </c>
      <c r="G180" s="58" t="e">
        <f>IF(#REF!="","-",SUBSTITUTE(#REF!,";",","))</f>
        <v>#REF!</v>
      </c>
      <c r="H180" s="58" t="e">
        <f>IF(#REF!="","-",SUBSTITUTE(#REF!,";",","))</f>
        <v>#REF!</v>
      </c>
      <c r="I180" s="58" t="e">
        <f>IF(#REF!="","-",SUBSTITUTE(#REF!,";",","))</f>
        <v>#REF!</v>
      </c>
    </row>
    <row r="181" spans="1:9" x14ac:dyDescent="0.25">
      <c r="A181" t="s">
        <v>735</v>
      </c>
      <c r="B181" s="58" t="e">
        <f>IF(#REF!="","-",SUBSTITUTE(SUBSTITUTE(#REF!,";",","),"&amp;","И"))</f>
        <v>#REF!</v>
      </c>
      <c r="C181" s="58" t="s">
        <v>93</v>
      </c>
      <c r="D181" s="58"/>
      <c r="E181" s="58" t="e">
        <f>IF(#REF!="","-",SUBSTITUTE(#REF!,";",","))</f>
        <v>#REF!</v>
      </c>
      <c r="F181" s="58" t="s">
        <v>93</v>
      </c>
      <c r="G181" s="58" t="e">
        <f>IF(#REF!="","-",SUBSTITUTE(#REF!,";",","))</f>
        <v>#REF!</v>
      </c>
      <c r="H181" s="58" t="e">
        <f>IF(#REF!="","-",SUBSTITUTE(#REF!,";",","))</f>
        <v>#REF!</v>
      </c>
      <c r="I181" s="58" t="e">
        <f>IF(#REF!="","-",SUBSTITUTE(#REF!,";",","))</f>
        <v>#REF!</v>
      </c>
    </row>
    <row r="182" spans="1:9" x14ac:dyDescent="0.25">
      <c r="A182" t="s">
        <v>735</v>
      </c>
      <c r="B182" s="58" t="e">
        <f>IF(#REF!="","-",SUBSTITUTE(SUBSTITUTE(#REF!,";",","),"&amp;","И"))</f>
        <v>#REF!</v>
      </c>
      <c r="C182" s="58" t="s">
        <v>93</v>
      </c>
      <c r="D182" s="58"/>
      <c r="E182" s="58" t="e">
        <f>IF(#REF!="","-",SUBSTITUTE(#REF!,";",","))</f>
        <v>#REF!</v>
      </c>
      <c r="F182" s="58" t="s">
        <v>93</v>
      </c>
      <c r="G182" s="58" t="e">
        <f>IF(#REF!="","-",SUBSTITUTE(#REF!,";",","))</f>
        <v>#REF!</v>
      </c>
      <c r="H182" s="58" t="e">
        <f>IF(#REF!="","-",SUBSTITUTE(#REF!,";",","))</f>
        <v>#REF!</v>
      </c>
      <c r="I182" s="58" t="e">
        <f>IF(#REF!="","-",SUBSTITUTE(#REF!,";",","))</f>
        <v>#REF!</v>
      </c>
    </row>
    <row r="183" spans="1:9" x14ac:dyDescent="0.25">
      <c r="A183" t="s">
        <v>735</v>
      </c>
      <c r="B183" s="58" t="e">
        <f>IF(#REF!="","-",SUBSTITUTE(SUBSTITUTE(#REF!,";",","),"&amp;","И"))</f>
        <v>#REF!</v>
      </c>
      <c r="C183" s="58" t="s">
        <v>93</v>
      </c>
      <c r="D183" s="58"/>
      <c r="E183" s="58" t="e">
        <f>IF(#REF!="","-",SUBSTITUTE(#REF!,";",","))</f>
        <v>#REF!</v>
      </c>
      <c r="F183" s="58" t="s">
        <v>93</v>
      </c>
      <c r="G183" s="58" t="e">
        <f>IF(#REF!="","-",SUBSTITUTE(#REF!,";",","))</f>
        <v>#REF!</v>
      </c>
      <c r="H183" s="58" t="e">
        <f>IF(#REF!="","-",SUBSTITUTE(#REF!,";",","))</f>
        <v>#REF!</v>
      </c>
      <c r="I183" s="58" t="e">
        <f>IF(#REF!="","-",SUBSTITUTE(#REF!,";",","))</f>
        <v>#REF!</v>
      </c>
    </row>
    <row r="184" spans="1:9" x14ac:dyDescent="0.25">
      <c r="A184" t="s">
        <v>735</v>
      </c>
      <c r="B184" s="58" t="e">
        <f>IF(#REF!="","-",SUBSTITUTE(SUBSTITUTE(#REF!,";",","),"&amp;","И"))</f>
        <v>#REF!</v>
      </c>
      <c r="C184" s="58" t="s">
        <v>93</v>
      </c>
      <c r="D184" s="58"/>
      <c r="E184" s="58" t="e">
        <f>IF(#REF!="","-",SUBSTITUTE(#REF!,";",","))</f>
        <v>#REF!</v>
      </c>
      <c r="F184" s="58" t="s">
        <v>93</v>
      </c>
      <c r="G184" s="58" t="e">
        <f>IF(#REF!="","-",SUBSTITUTE(#REF!,";",","))</f>
        <v>#REF!</v>
      </c>
      <c r="H184" s="58" t="e">
        <f>IF(#REF!="","-",SUBSTITUTE(#REF!,";",","))</f>
        <v>#REF!</v>
      </c>
      <c r="I184" s="58" t="e">
        <f>IF(#REF!="","-",SUBSTITUTE(#REF!,";",","))</f>
        <v>#REF!</v>
      </c>
    </row>
    <row r="185" spans="1:9" x14ac:dyDescent="0.25">
      <c r="A185" t="s">
        <v>735</v>
      </c>
      <c r="B185" s="58" t="e">
        <f>IF(#REF!="","-",SUBSTITUTE(SUBSTITUTE(#REF!,";",","),"&amp;","И"))</f>
        <v>#REF!</v>
      </c>
      <c r="C185" s="58" t="s">
        <v>93</v>
      </c>
      <c r="D185" s="58"/>
      <c r="E185" s="58" t="e">
        <f>IF(#REF!="","-",SUBSTITUTE(#REF!,";",","))</f>
        <v>#REF!</v>
      </c>
      <c r="F185" s="58" t="s">
        <v>93</v>
      </c>
      <c r="G185" s="58" t="e">
        <f>IF(#REF!="","-",SUBSTITUTE(#REF!,";",","))</f>
        <v>#REF!</v>
      </c>
      <c r="H185" s="58" t="e">
        <f>IF(#REF!="","-",SUBSTITUTE(#REF!,";",","))</f>
        <v>#REF!</v>
      </c>
      <c r="I185" s="58" t="e">
        <f>IF(#REF!="","-",SUBSTITUTE(#REF!,";",","))</f>
        <v>#REF!</v>
      </c>
    </row>
    <row r="186" spans="1:9" x14ac:dyDescent="0.25">
      <c r="A186" t="s">
        <v>735</v>
      </c>
      <c r="B186" s="58" t="e">
        <f>IF(#REF!="","-",SUBSTITUTE(SUBSTITUTE(#REF!,";",","),"&amp;","И"))</f>
        <v>#REF!</v>
      </c>
      <c r="C186" s="58" t="s">
        <v>93</v>
      </c>
      <c r="D186" s="58"/>
      <c r="E186" s="58" t="e">
        <f>IF(#REF!="","-",SUBSTITUTE(#REF!,";",","))</f>
        <v>#REF!</v>
      </c>
      <c r="F186" s="58" t="s">
        <v>93</v>
      </c>
      <c r="G186" s="58" t="e">
        <f>IF(#REF!="","-",SUBSTITUTE(#REF!,";",","))</f>
        <v>#REF!</v>
      </c>
      <c r="H186" s="58" t="e">
        <f>IF(#REF!="","-",SUBSTITUTE(#REF!,";",","))</f>
        <v>#REF!</v>
      </c>
      <c r="I186" s="58" t="e">
        <f>IF(#REF!="","-",SUBSTITUTE(#REF!,";",","))</f>
        <v>#REF!</v>
      </c>
    </row>
    <row r="187" spans="1:9" x14ac:dyDescent="0.25">
      <c r="A187" t="s">
        <v>735</v>
      </c>
      <c r="B187" s="58" t="e">
        <f>IF(#REF!="","-",SUBSTITUTE(SUBSTITUTE(#REF!,";",","),"&amp;","И"))</f>
        <v>#REF!</v>
      </c>
      <c r="C187" s="58" t="s">
        <v>93</v>
      </c>
      <c r="D187" s="58"/>
      <c r="E187" s="58" t="e">
        <f>IF(#REF!="","-",SUBSTITUTE(#REF!,";",","))</f>
        <v>#REF!</v>
      </c>
      <c r="F187" s="58" t="s">
        <v>93</v>
      </c>
      <c r="G187" s="58" t="e">
        <f>IF(#REF!="","-",SUBSTITUTE(#REF!,";",","))</f>
        <v>#REF!</v>
      </c>
      <c r="H187" s="58" t="e">
        <f>IF(#REF!="","-",SUBSTITUTE(#REF!,";",","))</f>
        <v>#REF!</v>
      </c>
      <c r="I187" s="58" t="e">
        <f>IF(#REF!="","-",SUBSTITUTE(#REF!,";",","))</f>
        <v>#REF!</v>
      </c>
    </row>
    <row r="188" spans="1:9" x14ac:dyDescent="0.25">
      <c r="A188" t="s">
        <v>735</v>
      </c>
      <c r="B188" s="58" t="e">
        <f>IF(#REF!="","-",SUBSTITUTE(SUBSTITUTE(#REF!,";",","),"&amp;","И"))</f>
        <v>#REF!</v>
      </c>
      <c r="C188" s="58" t="s">
        <v>93</v>
      </c>
      <c r="D188" s="58"/>
      <c r="E188" s="58" t="e">
        <f>IF(#REF!="","-",SUBSTITUTE(#REF!,";",","))</f>
        <v>#REF!</v>
      </c>
      <c r="F188" s="58" t="s">
        <v>93</v>
      </c>
      <c r="G188" s="58" t="e">
        <f>IF(#REF!="","-",SUBSTITUTE(#REF!,";",","))</f>
        <v>#REF!</v>
      </c>
      <c r="H188" s="58" t="e">
        <f>IF(#REF!="","-",SUBSTITUTE(#REF!,";",","))</f>
        <v>#REF!</v>
      </c>
      <c r="I188" s="58" t="e">
        <f>IF(#REF!="","-",SUBSTITUTE(#REF!,";",","))</f>
        <v>#REF!</v>
      </c>
    </row>
    <row r="189" spans="1:9" x14ac:dyDescent="0.25">
      <c r="A189" t="s">
        <v>735</v>
      </c>
      <c r="B189" s="58" t="e">
        <f>IF(#REF!="","-",SUBSTITUTE(SUBSTITUTE(#REF!,";",","),"&amp;","И"))</f>
        <v>#REF!</v>
      </c>
      <c r="C189" s="58" t="s">
        <v>93</v>
      </c>
      <c r="D189" s="58"/>
      <c r="E189" s="58" t="e">
        <f>IF(#REF!="","-",SUBSTITUTE(#REF!,";",","))</f>
        <v>#REF!</v>
      </c>
      <c r="F189" s="58" t="s">
        <v>93</v>
      </c>
      <c r="G189" s="58" t="e">
        <f>IF(#REF!="","-",SUBSTITUTE(#REF!,";",","))</f>
        <v>#REF!</v>
      </c>
      <c r="H189" s="58" t="e">
        <f>IF(#REF!="","-",SUBSTITUTE(#REF!,";",","))</f>
        <v>#REF!</v>
      </c>
      <c r="I189" s="58" t="e">
        <f>IF(#REF!="","-",SUBSTITUTE(#REF!,";",","))</f>
        <v>#REF!</v>
      </c>
    </row>
    <row r="190" spans="1:9" x14ac:dyDescent="0.25">
      <c r="A190" t="s">
        <v>735</v>
      </c>
      <c r="B190" s="58" t="e">
        <f>IF(#REF!="","-",SUBSTITUTE(SUBSTITUTE(#REF!,";",","),"&amp;","И"))</f>
        <v>#REF!</v>
      </c>
      <c r="C190" s="58" t="s">
        <v>93</v>
      </c>
      <c r="D190" s="58"/>
      <c r="E190" s="58" t="e">
        <f>IF(#REF!="","-",SUBSTITUTE(#REF!,";",","))</f>
        <v>#REF!</v>
      </c>
      <c r="F190" s="58" t="s">
        <v>93</v>
      </c>
      <c r="G190" s="58" t="e">
        <f>IF(#REF!="","-",SUBSTITUTE(#REF!,";",","))</f>
        <v>#REF!</v>
      </c>
      <c r="H190" s="58" t="e">
        <f>IF(#REF!="","-",SUBSTITUTE(#REF!,";",","))</f>
        <v>#REF!</v>
      </c>
      <c r="I190" s="58" t="e">
        <f>IF(#REF!="","-",SUBSTITUTE(#REF!,";",","))</f>
        <v>#REF!</v>
      </c>
    </row>
    <row r="191" spans="1:9" x14ac:dyDescent="0.25">
      <c r="A191" t="s">
        <v>735</v>
      </c>
      <c r="B191" s="58" t="e">
        <f>IF(#REF!="","-",SUBSTITUTE(SUBSTITUTE(#REF!,";",","),"&amp;","И"))</f>
        <v>#REF!</v>
      </c>
      <c r="C191" s="58" t="s">
        <v>93</v>
      </c>
      <c r="D191" s="58"/>
      <c r="E191" s="58" t="e">
        <f>IF(#REF!="","-",SUBSTITUTE(#REF!,";",","))</f>
        <v>#REF!</v>
      </c>
      <c r="F191" s="58" t="s">
        <v>93</v>
      </c>
      <c r="G191" s="58" t="e">
        <f>IF(#REF!="","-",SUBSTITUTE(#REF!,";",","))</f>
        <v>#REF!</v>
      </c>
      <c r="H191" s="58" t="e">
        <f>IF(#REF!="","-",SUBSTITUTE(#REF!,";",","))</f>
        <v>#REF!</v>
      </c>
      <c r="I191" s="58" t="e">
        <f>IF(#REF!="","-",SUBSTITUTE(#REF!,";",","))</f>
        <v>#REF!</v>
      </c>
    </row>
    <row r="192" spans="1:9" x14ac:dyDescent="0.25">
      <c r="A192" t="s">
        <v>735</v>
      </c>
      <c r="B192" s="58" t="e">
        <f>IF(#REF!="","-",SUBSTITUTE(SUBSTITUTE(#REF!,";",","),"&amp;","И"))</f>
        <v>#REF!</v>
      </c>
      <c r="C192" s="58" t="s">
        <v>93</v>
      </c>
      <c r="D192" s="58"/>
      <c r="E192" s="58" t="e">
        <f>IF(#REF!="","-",SUBSTITUTE(#REF!,";",","))</f>
        <v>#REF!</v>
      </c>
      <c r="F192" s="58" t="s">
        <v>93</v>
      </c>
      <c r="G192" s="58" t="e">
        <f>IF(#REF!="","-",SUBSTITUTE(#REF!,";",","))</f>
        <v>#REF!</v>
      </c>
      <c r="H192" s="58" t="e">
        <f>IF(#REF!="","-",SUBSTITUTE(#REF!,";",","))</f>
        <v>#REF!</v>
      </c>
      <c r="I192" s="58" t="e">
        <f>IF(#REF!="","-",SUBSTITUTE(#REF!,";",","))</f>
        <v>#REF!</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workbookViewId="0">
      <selection activeCell="A19" sqref="A19:AE19"/>
    </sheetView>
  </sheetViews>
  <sheetFormatPr defaultColWidth="5.42578125" defaultRowHeight="15" x14ac:dyDescent="0.25"/>
  <cols>
    <col min="1" max="1" width="5.42578125" customWidth="1"/>
    <col min="2" max="7" width="4.28515625" customWidth="1"/>
    <col min="8" max="10" width="5.7109375" customWidth="1"/>
    <col min="11" max="11" width="10.5703125" customWidth="1"/>
    <col min="12" max="14" width="5.7109375" customWidth="1"/>
    <col min="15" max="15" width="8.5703125" customWidth="1"/>
    <col min="16" max="18" width="5.7109375" customWidth="1"/>
    <col min="19" max="19" width="8.5703125" customWidth="1"/>
    <col min="20" max="22" width="5.7109375" customWidth="1"/>
    <col min="23" max="23" width="8.5703125" customWidth="1"/>
    <col min="24" max="26" width="5.7109375" customWidth="1"/>
    <col min="27" max="27" width="11" customWidth="1"/>
    <col min="28" max="30" width="5.7109375" customWidth="1"/>
    <col min="31" max="31" width="8.5703125" customWidth="1"/>
    <col min="257" max="257" width="5.42578125" customWidth="1"/>
    <col min="258" max="263" width="4.28515625" customWidth="1"/>
    <col min="264" max="266" width="5.7109375" customWidth="1"/>
    <col min="267" max="267" width="10.5703125" customWidth="1"/>
    <col min="268" max="270" width="5.7109375" customWidth="1"/>
    <col min="271" max="271" width="8.5703125" customWidth="1"/>
    <col min="272" max="274" width="5.7109375" customWidth="1"/>
    <col min="275" max="275" width="8.5703125" customWidth="1"/>
    <col min="276" max="278" width="5.7109375" customWidth="1"/>
    <col min="279" max="279" width="8.5703125" customWidth="1"/>
    <col min="280" max="282" width="5.7109375" customWidth="1"/>
    <col min="283" max="283" width="11" customWidth="1"/>
    <col min="284" max="286" width="5.7109375" customWidth="1"/>
    <col min="287" max="287" width="8.5703125" customWidth="1"/>
    <col min="513" max="513" width="5.42578125" customWidth="1"/>
    <col min="514" max="519" width="4.28515625" customWidth="1"/>
    <col min="520" max="522" width="5.7109375" customWidth="1"/>
    <col min="523" max="523" width="10.5703125" customWidth="1"/>
    <col min="524" max="526" width="5.7109375" customWidth="1"/>
    <col min="527" max="527" width="8.5703125" customWidth="1"/>
    <col min="528" max="530" width="5.7109375" customWidth="1"/>
    <col min="531" max="531" width="8.5703125" customWidth="1"/>
    <col min="532" max="534" width="5.7109375" customWidth="1"/>
    <col min="535" max="535" width="8.5703125" customWidth="1"/>
    <col min="536" max="538" width="5.7109375" customWidth="1"/>
    <col min="539" max="539" width="11" customWidth="1"/>
    <col min="540" max="542" width="5.7109375" customWidth="1"/>
    <col min="543" max="543" width="8.5703125" customWidth="1"/>
    <col min="769" max="769" width="5.42578125" customWidth="1"/>
    <col min="770" max="775" width="4.28515625" customWidth="1"/>
    <col min="776" max="778" width="5.7109375" customWidth="1"/>
    <col min="779" max="779" width="10.5703125" customWidth="1"/>
    <col min="780" max="782" width="5.7109375" customWidth="1"/>
    <col min="783" max="783" width="8.5703125" customWidth="1"/>
    <col min="784" max="786" width="5.7109375" customWidth="1"/>
    <col min="787" max="787" width="8.5703125" customWidth="1"/>
    <col min="788" max="790" width="5.7109375" customWidth="1"/>
    <col min="791" max="791" width="8.5703125" customWidth="1"/>
    <col min="792" max="794" width="5.7109375" customWidth="1"/>
    <col min="795" max="795" width="11" customWidth="1"/>
    <col min="796" max="798" width="5.7109375" customWidth="1"/>
    <col min="799" max="799" width="8.5703125" customWidth="1"/>
    <col min="1025" max="1025" width="5.42578125" customWidth="1"/>
    <col min="1026" max="1031" width="4.28515625" customWidth="1"/>
    <col min="1032" max="1034" width="5.7109375" customWidth="1"/>
    <col min="1035" max="1035" width="10.5703125" customWidth="1"/>
    <col min="1036" max="1038" width="5.7109375" customWidth="1"/>
    <col min="1039" max="1039" width="8.5703125" customWidth="1"/>
    <col min="1040" max="1042" width="5.7109375" customWidth="1"/>
    <col min="1043" max="1043" width="8.5703125" customWidth="1"/>
    <col min="1044" max="1046" width="5.7109375" customWidth="1"/>
    <col min="1047" max="1047" width="8.5703125" customWidth="1"/>
    <col min="1048" max="1050" width="5.7109375" customWidth="1"/>
    <col min="1051" max="1051" width="11" customWidth="1"/>
    <col min="1052" max="1054" width="5.7109375" customWidth="1"/>
    <col min="1055" max="1055" width="8.5703125" customWidth="1"/>
    <col min="1281" max="1281" width="5.42578125" customWidth="1"/>
    <col min="1282" max="1287" width="4.28515625" customWidth="1"/>
    <col min="1288" max="1290" width="5.7109375" customWidth="1"/>
    <col min="1291" max="1291" width="10.5703125" customWidth="1"/>
    <col min="1292" max="1294" width="5.7109375" customWidth="1"/>
    <col min="1295" max="1295" width="8.5703125" customWidth="1"/>
    <col min="1296" max="1298" width="5.7109375" customWidth="1"/>
    <col min="1299" max="1299" width="8.5703125" customWidth="1"/>
    <col min="1300" max="1302" width="5.7109375" customWidth="1"/>
    <col min="1303" max="1303" width="8.5703125" customWidth="1"/>
    <col min="1304" max="1306" width="5.7109375" customWidth="1"/>
    <col min="1307" max="1307" width="11" customWidth="1"/>
    <col min="1308" max="1310" width="5.7109375" customWidth="1"/>
    <col min="1311" max="1311" width="8.5703125" customWidth="1"/>
    <col min="1537" max="1537" width="5.42578125" customWidth="1"/>
    <col min="1538" max="1543" width="4.28515625" customWidth="1"/>
    <col min="1544" max="1546" width="5.7109375" customWidth="1"/>
    <col min="1547" max="1547" width="10.5703125" customWidth="1"/>
    <col min="1548" max="1550" width="5.7109375" customWidth="1"/>
    <col min="1551" max="1551" width="8.5703125" customWidth="1"/>
    <col min="1552" max="1554" width="5.7109375" customWidth="1"/>
    <col min="1555" max="1555" width="8.5703125" customWidth="1"/>
    <col min="1556" max="1558" width="5.7109375" customWidth="1"/>
    <col min="1559" max="1559" width="8.5703125" customWidth="1"/>
    <col min="1560" max="1562" width="5.7109375" customWidth="1"/>
    <col min="1563" max="1563" width="11" customWidth="1"/>
    <col min="1564" max="1566" width="5.7109375" customWidth="1"/>
    <col min="1567" max="1567" width="8.5703125" customWidth="1"/>
    <col min="1793" max="1793" width="5.42578125" customWidth="1"/>
    <col min="1794" max="1799" width="4.28515625" customWidth="1"/>
    <col min="1800" max="1802" width="5.7109375" customWidth="1"/>
    <col min="1803" max="1803" width="10.5703125" customWidth="1"/>
    <col min="1804" max="1806" width="5.7109375" customWidth="1"/>
    <col min="1807" max="1807" width="8.5703125" customWidth="1"/>
    <col min="1808" max="1810" width="5.7109375" customWidth="1"/>
    <col min="1811" max="1811" width="8.5703125" customWidth="1"/>
    <col min="1812" max="1814" width="5.7109375" customWidth="1"/>
    <col min="1815" max="1815" width="8.5703125" customWidth="1"/>
    <col min="1816" max="1818" width="5.7109375" customWidth="1"/>
    <col min="1819" max="1819" width="11" customWidth="1"/>
    <col min="1820" max="1822" width="5.7109375" customWidth="1"/>
    <col min="1823" max="1823" width="8.5703125" customWidth="1"/>
    <col min="2049" max="2049" width="5.42578125" customWidth="1"/>
    <col min="2050" max="2055" width="4.28515625" customWidth="1"/>
    <col min="2056" max="2058" width="5.7109375" customWidth="1"/>
    <col min="2059" max="2059" width="10.5703125" customWidth="1"/>
    <col min="2060" max="2062" width="5.7109375" customWidth="1"/>
    <col min="2063" max="2063" width="8.5703125" customWidth="1"/>
    <col min="2064" max="2066" width="5.7109375" customWidth="1"/>
    <col min="2067" max="2067" width="8.5703125" customWidth="1"/>
    <col min="2068" max="2070" width="5.7109375" customWidth="1"/>
    <col min="2071" max="2071" width="8.5703125" customWidth="1"/>
    <col min="2072" max="2074" width="5.7109375" customWidth="1"/>
    <col min="2075" max="2075" width="11" customWidth="1"/>
    <col min="2076" max="2078" width="5.7109375" customWidth="1"/>
    <col min="2079" max="2079" width="8.5703125" customWidth="1"/>
    <col min="2305" max="2305" width="5.42578125" customWidth="1"/>
    <col min="2306" max="2311" width="4.28515625" customWidth="1"/>
    <col min="2312" max="2314" width="5.7109375" customWidth="1"/>
    <col min="2315" max="2315" width="10.5703125" customWidth="1"/>
    <col min="2316" max="2318" width="5.7109375" customWidth="1"/>
    <col min="2319" max="2319" width="8.5703125" customWidth="1"/>
    <col min="2320" max="2322" width="5.7109375" customWidth="1"/>
    <col min="2323" max="2323" width="8.5703125" customWidth="1"/>
    <col min="2324" max="2326" width="5.7109375" customWidth="1"/>
    <col min="2327" max="2327" width="8.5703125" customWidth="1"/>
    <col min="2328" max="2330" width="5.7109375" customWidth="1"/>
    <col min="2331" max="2331" width="11" customWidth="1"/>
    <col min="2332" max="2334" width="5.7109375" customWidth="1"/>
    <col min="2335" max="2335" width="8.5703125" customWidth="1"/>
    <col min="2561" max="2561" width="5.42578125" customWidth="1"/>
    <col min="2562" max="2567" width="4.28515625" customWidth="1"/>
    <col min="2568" max="2570" width="5.7109375" customWidth="1"/>
    <col min="2571" max="2571" width="10.5703125" customWidth="1"/>
    <col min="2572" max="2574" width="5.7109375" customWidth="1"/>
    <col min="2575" max="2575" width="8.5703125" customWidth="1"/>
    <col min="2576" max="2578" width="5.7109375" customWidth="1"/>
    <col min="2579" max="2579" width="8.5703125" customWidth="1"/>
    <col min="2580" max="2582" width="5.7109375" customWidth="1"/>
    <col min="2583" max="2583" width="8.5703125" customWidth="1"/>
    <col min="2584" max="2586" width="5.7109375" customWidth="1"/>
    <col min="2587" max="2587" width="11" customWidth="1"/>
    <col min="2588" max="2590" width="5.7109375" customWidth="1"/>
    <col min="2591" max="2591" width="8.5703125" customWidth="1"/>
    <col min="2817" max="2817" width="5.42578125" customWidth="1"/>
    <col min="2818" max="2823" width="4.28515625" customWidth="1"/>
    <col min="2824" max="2826" width="5.7109375" customWidth="1"/>
    <col min="2827" max="2827" width="10.5703125" customWidth="1"/>
    <col min="2828" max="2830" width="5.7109375" customWidth="1"/>
    <col min="2831" max="2831" width="8.5703125" customWidth="1"/>
    <col min="2832" max="2834" width="5.7109375" customWidth="1"/>
    <col min="2835" max="2835" width="8.5703125" customWidth="1"/>
    <col min="2836" max="2838" width="5.7109375" customWidth="1"/>
    <col min="2839" max="2839" width="8.5703125" customWidth="1"/>
    <col min="2840" max="2842" width="5.7109375" customWidth="1"/>
    <col min="2843" max="2843" width="11" customWidth="1"/>
    <col min="2844" max="2846" width="5.7109375" customWidth="1"/>
    <col min="2847" max="2847" width="8.5703125" customWidth="1"/>
    <col min="3073" max="3073" width="5.42578125" customWidth="1"/>
    <col min="3074" max="3079" width="4.28515625" customWidth="1"/>
    <col min="3080" max="3082" width="5.7109375" customWidth="1"/>
    <col min="3083" max="3083" width="10.5703125" customWidth="1"/>
    <col min="3084" max="3086" width="5.7109375" customWidth="1"/>
    <col min="3087" max="3087" width="8.5703125" customWidth="1"/>
    <col min="3088" max="3090" width="5.7109375" customWidth="1"/>
    <col min="3091" max="3091" width="8.5703125" customWidth="1"/>
    <col min="3092" max="3094" width="5.7109375" customWidth="1"/>
    <col min="3095" max="3095" width="8.5703125" customWidth="1"/>
    <col min="3096" max="3098" width="5.7109375" customWidth="1"/>
    <col min="3099" max="3099" width="11" customWidth="1"/>
    <col min="3100" max="3102" width="5.7109375" customWidth="1"/>
    <col min="3103" max="3103" width="8.5703125" customWidth="1"/>
    <col min="3329" max="3329" width="5.42578125" customWidth="1"/>
    <col min="3330" max="3335" width="4.28515625" customWidth="1"/>
    <col min="3336" max="3338" width="5.7109375" customWidth="1"/>
    <col min="3339" max="3339" width="10.5703125" customWidth="1"/>
    <col min="3340" max="3342" width="5.7109375" customWidth="1"/>
    <col min="3343" max="3343" width="8.5703125" customWidth="1"/>
    <col min="3344" max="3346" width="5.7109375" customWidth="1"/>
    <col min="3347" max="3347" width="8.5703125" customWidth="1"/>
    <col min="3348" max="3350" width="5.7109375" customWidth="1"/>
    <col min="3351" max="3351" width="8.5703125" customWidth="1"/>
    <col min="3352" max="3354" width="5.7109375" customWidth="1"/>
    <col min="3355" max="3355" width="11" customWidth="1"/>
    <col min="3356" max="3358" width="5.7109375" customWidth="1"/>
    <col min="3359" max="3359" width="8.5703125" customWidth="1"/>
    <col min="3585" max="3585" width="5.42578125" customWidth="1"/>
    <col min="3586" max="3591" width="4.28515625" customWidth="1"/>
    <col min="3592" max="3594" width="5.7109375" customWidth="1"/>
    <col min="3595" max="3595" width="10.5703125" customWidth="1"/>
    <col min="3596" max="3598" width="5.7109375" customWidth="1"/>
    <col min="3599" max="3599" width="8.5703125" customWidth="1"/>
    <col min="3600" max="3602" width="5.7109375" customWidth="1"/>
    <col min="3603" max="3603" width="8.5703125" customWidth="1"/>
    <col min="3604" max="3606" width="5.7109375" customWidth="1"/>
    <col min="3607" max="3607" width="8.5703125" customWidth="1"/>
    <col min="3608" max="3610" width="5.7109375" customWidth="1"/>
    <col min="3611" max="3611" width="11" customWidth="1"/>
    <col min="3612" max="3614" width="5.7109375" customWidth="1"/>
    <col min="3615" max="3615" width="8.5703125" customWidth="1"/>
    <col min="3841" max="3841" width="5.42578125" customWidth="1"/>
    <col min="3842" max="3847" width="4.28515625" customWidth="1"/>
    <col min="3848" max="3850" width="5.7109375" customWidth="1"/>
    <col min="3851" max="3851" width="10.5703125" customWidth="1"/>
    <col min="3852" max="3854" width="5.7109375" customWidth="1"/>
    <col min="3855" max="3855" width="8.5703125" customWidth="1"/>
    <col min="3856" max="3858" width="5.7109375" customWidth="1"/>
    <col min="3859" max="3859" width="8.5703125" customWidth="1"/>
    <col min="3860" max="3862" width="5.7109375" customWidth="1"/>
    <col min="3863" max="3863" width="8.5703125" customWidth="1"/>
    <col min="3864" max="3866" width="5.7109375" customWidth="1"/>
    <col min="3867" max="3867" width="11" customWidth="1"/>
    <col min="3868" max="3870" width="5.7109375" customWidth="1"/>
    <col min="3871" max="3871" width="8.5703125" customWidth="1"/>
    <col min="4097" max="4097" width="5.42578125" customWidth="1"/>
    <col min="4098" max="4103" width="4.28515625" customWidth="1"/>
    <col min="4104" max="4106" width="5.7109375" customWidth="1"/>
    <col min="4107" max="4107" width="10.5703125" customWidth="1"/>
    <col min="4108" max="4110" width="5.7109375" customWidth="1"/>
    <col min="4111" max="4111" width="8.5703125" customWidth="1"/>
    <col min="4112" max="4114" width="5.7109375" customWidth="1"/>
    <col min="4115" max="4115" width="8.5703125" customWidth="1"/>
    <col min="4116" max="4118" width="5.7109375" customWidth="1"/>
    <col min="4119" max="4119" width="8.5703125" customWidth="1"/>
    <col min="4120" max="4122" width="5.7109375" customWidth="1"/>
    <col min="4123" max="4123" width="11" customWidth="1"/>
    <col min="4124" max="4126" width="5.7109375" customWidth="1"/>
    <col min="4127" max="4127" width="8.5703125" customWidth="1"/>
    <col min="4353" max="4353" width="5.42578125" customWidth="1"/>
    <col min="4354" max="4359" width="4.28515625" customWidth="1"/>
    <col min="4360" max="4362" width="5.7109375" customWidth="1"/>
    <col min="4363" max="4363" width="10.5703125" customWidth="1"/>
    <col min="4364" max="4366" width="5.7109375" customWidth="1"/>
    <col min="4367" max="4367" width="8.5703125" customWidth="1"/>
    <col min="4368" max="4370" width="5.7109375" customWidth="1"/>
    <col min="4371" max="4371" width="8.5703125" customWidth="1"/>
    <col min="4372" max="4374" width="5.7109375" customWidth="1"/>
    <col min="4375" max="4375" width="8.5703125" customWidth="1"/>
    <col min="4376" max="4378" width="5.7109375" customWidth="1"/>
    <col min="4379" max="4379" width="11" customWidth="1"/>
    <col min="4380" max="4382" width="5.7109375" customWidth="1"/>
    <col min="4383" max="4383" width="8.5703125" customWidth="1"/>
    <col min="4609" max="4609" width="5.42578125" customWidth="1"/>
    <col min="4610" max="4615" width="4.28515625" customWidth="1"/>
    <col min="4616" max="4618" width="5.7109375" customWidth="1"/>
    <col min="4619" max="4619" width="10.5703125" customWidth="1"/>
    <col min="4620" max="4622" width="5.7109375" customWidth="1"/>
    <col min="4623" max="4623" width="8.5703125" customWidth="1"/>
    <col min="4624" max="4626" width="5.7109375" customWidth="1"/>
    <col min="4627" max="4627" width="8.5703125" customWidth="1"/>
    <col min="4628" max="4630" width="5.7109375" customWidth="1"/>
    <col min="4631" max="4631" width="8.5703125" customWidth="1"/>
    <col min="4632" max="4634" width="5.7109375" customWidth="1"/>
    <col min="4635" max="4635" width="11" customWidth="1"/>
    <col min="4636" max="4638" width="5.7109375" customWidth="1"/>
    <col min="4639" max="4639" width="8.5703125" customWidth="1"/>
    <col min="4865" max="4865" width="5.42578125" customWidth="1"/>
    <col min="4866" max="4871" width="4.28515625" customWidth="1"/>
    <col min="4872" max="4874" width="5.7109375" customWidth="1"/>
    <col min="4875" max="4875" width="10.5703125" customWidth="1"/>
    <col min="4876" max="4878" width="5.7109375" customWidth="1"/>
    <col min="4879" max="4879" width="8.5703125" customWidth="1"/>
    <col min="4880" max="4882" width="5.7109375" customWidth="1"/>
    <col min="4883" max="4883" width="8.5703125" customWidth="1"/>
    <col min="4884" max="4886" width="5.7109375" customWidth="1"/>
    <col min="4887" max="4887" width="8.5703125" customWidth="1"/>
    <col min="4888" max="4890" width="5.7109375" customWidth="1"/>
    <col min="4891" max="4891" width="11" customWidth="1"/>
    <col min="4892" max="4894" width="5.7109375" customWidth="1"/>
    <col min="4895" max="4895" width="8.5703125" customWidth="1"/>
    <col min="5121" max="5121" width="5.42578125" customWidth="1"/>
    <col min="5122" max="5127" width="4.28515625" customWidth="1"/>
    <col min="5128" max="5130" width="5.7109375" customWidth="1"/>
    <col min="5131" max="5131" width="10.5703125" customWidth="1"/>
    <col min="5132" max="5134" width="5.7109375" customWidth="1"/>
    <col min="5135" max="5135" width="8.5703125" customWidth="1"/>
    <col min="5136" max="5138" width="5.7109375" customWidth="1"/>
    <col min="5139" max="5139" width="8.5703125" customWidth="1"/>
    <col min="5140" max="5142" width="5.7109375" customWidth="1"/>
    <col min="5143" max="5143" width="8.5703125" customWidth="1"/>
    <col min="5144" max="5146" width="5.7109375" customWidth="1"/>
    <col min="5147" max="5147" width="11" customWidth="1"/>
    <col min="5148" max="5150" width="5.7109375" customWidth="1"/>
    <col min="5151" max="5151" width="8.5703125" customWidth="1"/>
    <col min="5377" max="5377" width="5.42578125" customWidth="1"/>
    <col min="5378" max="5383" width="4.28515625" customWidth="1"/>
    <col min="5384" max="5386" width="5.7109375" customWidth="1"/>
    <col min="5387" max="5387" width="10.5703125" customWidth="1"/>
    <col min="5388" max="5390" width="5.7109375" customWidth="1"/>
    <col min="5391" max="5391" width="8.5703125" customWidth="1"/>
    <col min="5392" max="5394" width="5.7109375" customWidth="1"/>
    <col min="5395" max="5395" width="8.5703125" customWidth="1"/>
    <col min="5396" max="5398" width="5.7109375" customWidth="1"/>
    <col min="5399" max="5399" width="8.5703125" customWidth="1"/>
    <col min="5400" max="5402" width="5.7109375" customWidth="1"/>
    <col min="5403" max="5403" width="11" customWidth="1"/>
    <col min="5404" max="5406" width="5.7109375" customWidth="1"/>
    <col min="5407" max="5407" width="8.5703125" customWidth="1"/>
    <col min="5633" max="5633" width="5.42578125" customWidth="1"/>
    <col min="5634" max="5639" width="4.28515625" customWidth="1"/>
    <col min="5640" max="5642" width="5.7109375" customWidth="1"/>
    <col min="5643" max="5643" width="10.5703125" customWidth="1"/>
    <col min="5644" max="5646" width="5.7109375" customWidth="1"/>
    <col min="5647" max="5647" width="8.5703125" customWidth="1"/>
    <col min="5648" max="5650" width="5.7109375" customWidth="1"/>
    <col min="5651" max="5651" width="8.5703125" customWidth="1"/>
    <col min="5652" max="5654" width="5.7109375" customWidth="1"/>
    <col min="5655" max="5655" width="8.5703125" customWidth="1"/>
    <col min="5656" max="5658" width="5.7109375" customWidth="1"/>
    <col min="5659" max="5659" width="11" customWidth="1"/>
    <col min="5660" max="5662" width="5.7109375" customWidth="1"/>
    <col min="5663" max="5663" width="8.5703125" customWidth="1"/>
    <col min="5889" max="5889" width="5.42578125" customWidth="1"/>
    <col min="5890" max="5895" width="4.28515625" customWidth="1"/>
    <col min="5896" max="5898" width="5.7109375" customWidth="1"/>
    <col min="5899" max="5899" width="10.5703125" customWidth="1"/>
    <col min="5900" max="5902" width="5.7109375" customWidth="1"/>
    <col min="5903" max="5903" width="8.5703125" customWidth="1"/>
    <col min="5904" max="5906" width="5.7109375" customWidth="1"/>
    <col min="5907" max="5907" width="8.5703125" customWidth="1"/>
    <col min="5908" max="5910" width="5.7109375" customWidth="1"/>
    <col min="5911" max="5911" width="8.5703125" customWidth="1"/>
    <col min="5912" max="5914" width="5.7109375" customWidth="1"/>
    <col min="5915" max="5915" width="11" customWidth="1"/>
    <col min="5916" max="5918" width="5.7109375" customWidth="1"/>
    <col min="5919" max="5919" width="8.5703125" customWidth="1"/>
    <col min="6145" max="6145" width="5.42578125" customWidth="1"/>
    <col min="6146" max="6151" width="4.28515625" customWidth="1"/>
    <col min="6152" max="6154" width="5.7109375" customWidth="1"/>
    <col min="6155" max="6155" width="10.5703125" customWidth="1"/>
    <col min="6156" max="6158" width="5.7109375" customWidth="1"/>
    <col min="6159" max="6159" width="8.5703125" customWidth="1"/>
    <col min="6160" max="6162" width="5.7109375" customWidth="1"/>
    <col min="6163" max="6163" width="8.5703125" customWidth="1"/>
    <col min="6164" max="6166" width="5.7109375" customWidth="1"/>
    <col min="6167" max="6167" width="8.5703125" customWidth="1"/>
    <col min="6168" max="6170" width="5.7109375" customWidth="1"/>
    <col min="6171" max="6171" width="11" customWidth="1"/>
    <col min="6172" max="6174" width="5.7109375" customWidth="1"/>
    <col min="6175" max="6175" width="8.5703125" customWidth="1"/>
    <col min="6401" max="6401" width="5.42578125" customWidth="1"/>
    <col min="6402" max="6407" width="4.28515625" customWidth="1"/>
    <col min="6408" max="6410" width="5.7109375" customWidth="1"/>
    <col min="6411" max="6411" width="10.5703125" customWidth="1"/>
    <col min="6412" max="6414" width="5.7109375" customWidth="1"/>
    <col min="6415" max="6415" width="8.5703125" customWidth="1"/>
    <col min="6416" max="6418" width="5.7109375" customWidth="1"/>
    <col min="6419" max="6419" width="8.5703125" customWidth="1"/>
    <col min="6420" max="6422" width="5.7109375" customWidth="1"/>
    <col min="6423" max="6423" width="8.5703125" customWidth="1"/>
    <col min="6424" max="6426" width="5.7109375" customWidth="1"/>
    <col min="6427" max="6427" width="11" customWidth="1"/>
    <col min="6428" max="6430" width="5.7109375" customWidth="1"/>
    <col min="6431" max="6431" width="8.5703125" customWidth="1"/>
    <col min="6657" max="6657" width="5.42578125" customWidth="1"/>
    <col min="6658" max="6663" width="4.28515625" customWidth="1"/>
    <col min="6664" max="6666" width="5.7109375" customWidth="1"/>
    <col min="6667" max="6667" width="10.5703125" customWidth="1"/>
    <col min="6668" max="6670" width="5.7109375" customWidth="1"/>
    <col min="6671" max="6671" width="8.5703125" customWidth="1"/>
    <col min="6672" max="6674" width="5.7109375" customWidth="1"/>
    <col min="6675" max="6675" width="8.5703125" customWidth="1"/>
    <col min="6676" max="6678" width="5.7109375" customWidth="1"/>
    <col min="6679" max="6679" width="8.5703125" customWidth="1"/>
    <col min="6680" max="6682" width="5.7109375" customWidth="1"/>
    <col min="6683" max="6683" width="11" customWidth="1"/>
    <col min="6684" max="6686" width="5.7109375" customWidth="1"/>
    <col min="6687" max="6687" width="8.5703125" customWidth="1"/>
    <col min="6913" max="6913" width="5.42578125" customWidth="1"/>
    <col min="6914" max="6919" width="4.28515625" customWidth="1"/>
    <col min="6920" max="6922" width="5.7109375" customWidth="1"/>
    <col min="6923" max="6923" width="10.5703125" customWidth="1"/>
    <col min="6924" max="6926" width="5.7109375" customWidth="1"/>
    <col min="6927" max="6927" width="8.5703125" customWidth="1"/>
    <col min="6928" max="6930" width="5.7109375" customWidth="1"/>
    <col min="6931" max="6931" width="8.5703125" customWidth="1"/>
    <col min="6932" max="6934" width="5.7109375" customWidth="1"/>
    <col min="6935" max="6935" width="8.5703125" customWidth="1"/>
    <col min="6936" max="6938" width="5.7109375" customWidth="1"/>
    <col min="6939" max="6939" width="11" customWidth="1"/>
    <col min="6940" max="6942" width="5.7109375" customWidth="1"/>
    <col min="6943" max="6943" width="8.5703125" customWidth="1"/>
    <col min="7169" max="7169" width="5.42578125" customWidth="1"/>
    <col min="7170" max="7175" width="4.28515625" customWidth="1"/>
    <col min="7176" max="7178" width="5.7109375" customWidth="1"/>
    <col min="7179" max="7179" width="10.5703125" customWidth="1"/>
    <col min="7180" max="7182" width="5.7109375" customWidth="1"/>
    <col min="7183" max="7183" width="8.5703125" customWidth="1"/>
    <col min="7184" max="7186" width="5.7109375" customWidth="1"/>
    <col min="7187" max="7187" width="8.5703125" customWidth="1"/>
    <col min="7188" max="7190" width="5.7109375" customWidth="1"/>
    <col min="7191" max="7191" width="8.5703125" customWidth="1"/>
    <col min="7192" max="7194" width="5.7109375" customWidth="1"/>
    <col min="7195" max="7195" width="11" customWidth="1"/>
    <col min="7196" max="7198" width="5.7109375" customWidth="1"/>
    <col min="7199" max="7199" width="8.5703125" customWidth="1"/>
    <col min="7425" max="7425" width="5.42578125" customWidth="1"/>
    <col min="7426" max="7431" width="4.28515625" customWidth="1"/>
    <col min="7432" max="7434" width="5.7109375" customWidth="1"/>
    <col min="7435" max="7435" width="10.5703125" customWidth="1"/>
    <col min="7436" max="7438" width="5.7109375" customWidth="1"/>
    <col min="7439" max="7439" width="8.5703125" customWidth="1"/>
    <col min="7440" max="7442" width="5.7109375" customWidth="1"/>
    <col min="7443" max="7443" width="8.5703125" customWidth="1"/>
    <col min="7444" max="7446" width="5.7109375" customWidth="1"/>
    <col min="7447" max="7447" width="8.5703125" customWidth="1"/>
    <col min="7448" max="7450" width="5.7109375" customWidth="1"/>
    <col min="7451" max="7451" width="11" customWidth="1"/>
    <col min="7452" max="7454" width="5.7109375" customWidth="1"/>
    <col min="7455" max="7455" width="8.5703125" customWidth="1"/>
    <col min="7681" max="7681" width="5.42578125" customWidth="1"/>
    <col min="7682" max="7687" width="4.28515625" customWidth="1"/>
    <col min="7688" max="7690" width="5.7109375" customWidth="1"/>
    <col min="7691" max="7691" width="10.5703125" customWidth="1"/>
    <col min="7692" max="7694" width="5.7109375" customWidth="1"/>
    <col min="7695" max="7695" width="8.5703125" customWidth="1"/>
    <col min="7696" max="7698" width="5.7109375" customWidth="1"/>
    <col min="7699" max="7699" width="8.5703125" customWidth="1"/>
    <col min="7700" max="7702" width="5.7109375" customWidth="1"/>
    <col min="7703" max="7703" width="8.5703125" customWidth="1"/>
    <col min="7704" max="7706" width="5.7109375" customWidth="1"/>
    <col min="7707" max="7707" width="11" customWidth="1"/>
    <col min="7708" max="7710" width="5.7109375" customWidth="1"/>
    <col min="7711" max="7711" width="8.5703125" customWidth="1"/>
    <col min="7937" max="7937" width="5.42578125" customWidth="1"/>
    <col min="7938" max="7943" width="4.28515625" customWidth="1"/>
    <col min="7944" max="7946" width="5.7109375" customWidth="1"/>
    <col min="7947" max="7947" width="10.5703125" customWidth="1"/>
    <col min="7948" max="7950" width="5.7109375" customWidth="1"/>
    <col min="7951" max="7951" width="8.5703125" customWidth="1"/>
    <col min="7952" max="7954" width="5.7109375" customWidth="1"/>
    <col min="7955" max="7955" width="8.5703125" customWidth="1"/>
    <col min="7956" max="7958" width="5.7109375" customWidth="1"/>
    <col min="7959" max="7959" width="8.5703125" customWidth="1"/>
    <col min="7960" max="7962" width="5.7109375" customWidth="1"/>
    <col min="7963" max="7963" width="11" customWidth="1"/>
    <col min="7964" max="7966" width="5.7109375" customWidth="1"/>
    <col min="7967" max="7967" width="8.5703125" customWidth="1"/>
    <col min="8193" max="8193" width="5.42578125" customWidth="1"/>
    <col min="8194" max="8199" width="4.28515625" customWidth="1"/>
    <col min="8200" max="8202" width="5.7109375" customWidth="1"/>
    <col min="8203" max="8203" width="10.5703125" customWidth="1"/>
    <col min="8204" max="8206" width="5.7109375" customWidth="1"/>
    <col min="8207" max="8207" width="8.5703125" customWidth="1"/>
    <col min="8208" max="8210" width="5.7109375" customWidth="1"/>
    <col min="8211" max="8211" width="8.5703125" customWidth="1"/>
    <col min="8212" max="8214" width="5.7109375" customWidth="1"/>
    <col min="8215" max="8215" width="8.5703125" customWidth="1"/>
    <col min="8216" max="8218" width="5.7109375" customWidth="1"/>
    <col min="8219" max="8219" width="11" customWidth="1"/>
    <col min="8220" max="8222" width="5.7109375" customWidth="1"/>
    <col min="8223" max="8223" width="8.5703125" customWidth="1"/>
    <col min="8449" max="8449" width="5.42578125" customWidth="1"/>
    <col min="8450" max="8455" width="4.28515625" customWidth="1"/>
    <col min="8456" max="8458" width="5.7109375" customWidth="1"/>
    <col min="8459" max="8459" width="10.5703125" customWidth="1"/>
    <col min="8460" max="8462" width="5.7109375" customWidth="1"/>
    <col min="8463" max="8463" width="8.5703125" customWidth="1"/>
    <col min="8464" max="8466" width="5.7109375" customWidth="1"/>
    <col min="8467" max="8467" width="8.5703125" customWidth="1"/>
    <col min="8468" max="8470" width="5.7109375" customWidth="1"/>
    <col min="8471" max="8471" width="8.5703125" customWidth="1"/>
    <col min="8472" max="8474" width="5.7109375" customWidth="1"/>
    <col min="8475" max="8475" width="11" customWidth="1"/>
    <col min="8476" max="8478" width="5.7109375" customWidth="1"/>
    <col min="8479" max="8479" width="8.5703125" customWidth="1"/>
    <col min="8705" max="8705" width="5.42578125" customWidth="1"/>
    <col min="8706" max="8711" width="4.28515625" customWidth="1"/>
    <col min="8712" max="8714" width="5.7109375" customWidth="1"/>
    <col min="8715" max="8715" width="10.5703125" customWidth="1"/>
    <col min="8716" max="8718" width="5.7109375" customWidth="1"/>
    <col min="8719" max="8719" width="8.5703125" customWidth="1"/>
    <col min="8720" max="8722" width="5.7109375" customWidth="1"/>
    <col min="8723" max="8723" width="8.5703125" customWidth="1"/>
    <col min="8724" max="8726" width="5.7109375" customWidth="1"/>
    <col min="8727" max="8727" width="8.5703125" customWidth="1"/>
    <col min="8728" max="8730" width="5.7109375" customWidth="1"/>
    <col min="8731" max="8731" width="11" customWidth="1"/>
    <col min="8732" max="8734" width="5.7109375" customWidth="1"/>
    <col min="8735" max="8735" width="8.5703125" customWidth="1"/>
    <col min="8961" max="8961" width="5.42578125" customWidth="1"/>
    <col min="8962" max="8967" width="4.28515625" customWidth="1"/>
    <col min="8968" max="8970" width="5.7109375" customWidth="1"/>
    <col min="8971" max="8971" width="10.5703125" customWidth="1"/>
    <col min="8972" max="8974" width="5.7109375" customWidth="1"/>
    <col min="8975" max="8975" width="8.5703125" customWidth="1"/>
    <col min="8976" max="8978" width="5.7109375" customWidth="1"/>
    <col min="8979" max="8979" width="8.5703125" customWidth="1"/>
    <col min="8980" max="8982" width="5.7109375" customWidth="1"/>
    <col min="8983" max="8983" width="8.5703125" customWidth="1"/>
    <col min="8984" max="8986" width="5.7109375" customWidth="1"/>
    <col min="8987" max="8987" width="11" customWidth="1"/>
    <col min="8988" max="8990" width="5.7109375" customWidth="1"/>
    <col min="8991" max="8991" width="8.5703125" customWidth="1"/>
    <col min="9217" max="9217" width="5.42578125" customWidth="1"/>
    <col min="9218" max="9223" width="4.28515625" customWidth="1"/>
    <col min="9224" max="9226" width="5.7109375" customWidth="1"/>
    <col min="9227" max="9227" width="10.5703125" customWidth="1"/>
    <col min="9228" max="9230" width="5.7109375" customWidth="1"/>
    <col min="9231" max="9231" width="8.5703125" customWidth="1"/>
    <col min="9232" max="9234" width="5.7109375" customWidth="1"/>
    <col min="9235" max="9235" width="8.5703125" customWidth="1"/>
    <col min="9236" max="9238" width="5.7109375" customWidth="1"/>
    <col min="9239" max="9239" width="8.5703125" customWidth="1"/>
    <col min="9240" max="9242" width="5.7109375" customWidth="1"/>
    <col min="9243" max="9243" width="11" customWidth="1"/>
    <col min="9244" max="9246" width="5.7109375" customWidth="1"/>
    <col min="9247" max="9247" width="8.5703125" customWidth="1"/>
    <col min="9473" max="9473" width="5.42578125" customWidth="1"/>
    <col min="9474" max="9479" width="4.28515625" customWidth="1"/>
    <col min="9480" max="9482" width="5.7109375" customWidth="1"/>
    <col min="9483" max="9483" width="10.5703125" customWidth="1"/>
    <col min="9484" max="9486" width="5.7109375" customWidth="1"/>
    <col min="9487" max="9487" width="8.5703125" customWidth="1"/>
    <col min="9488" max="9490" width="5.7109375" customWidth="1"/>
    <col min="9491" max="9491" width="8.5703125" customWidth="1"/>
    <col min="9492" max="9494" width="5.7109375" customWidth="1"/>
    <col min="9495" max="9495" width="8.5703125" customWidth="1"/>
    <col min="9496" max="9498" width="5.7109375" customWidth="1"/>
    <col min="9499" max="9499" width="11" customWidth="1"/>
    <col min="9500" max="9502" width="5.7109375" customWidth="1"/>
    <col min="9503" max="9503" width="8.5703125" customWidth="1"/>
    <col min="9729" max="9729" width="5.42578125" customWidth="1"/>
    <col min="9730" max="9735" width="4.28515625" customWidth="1"/>
    <col min="9736" max="9738" width="5.7109375" customWidth="1"/>
    <col min="9739" max="9739" width="10.5703125" customWidth="1"/>
    <col min="9740" max="9742" width="5.7109375" customWidth="1"/>
    <col min="9743" max="9743" width="8.5703125" customWidth="1"/>
    <col min="9744" max="9746" width="5.7109375" customWidth="1"/>
    <col min="9747" max="9747" width="8.5703125" customWidth="1"/>
    <col min="9748" max="9750" width="5.7109375" customWidth="1"/>
    <col min="9751" max="9751" width="8.5703125" customWidth="1"/>
    <col min="9752" max="9754" width="5.7109375" customWidth="1"/>
    <col min="9755" max="9755" width="11" customWidth="1"/>
    <col min="9756" max="9758" width="5.7109375" customWidth="1"/>
    <col min="9759" max="9759" width="8.5703125" customWidth="1"/>
    <col min="9985" max="9985" width="5.42578125" customWidth="1"/>
    <col min="9986" max="9991" width="4.28515625" customWidth="1"/>
    <col min="9992" max="9994" width="5.7109375" customWidth="1"/>
    <col min="9995" max="9995" width="10.5703125" customWidth="1"/>
    <col min="9996" max="9998" width="5.7109375" customWidth="1"/>
    <col min="9999" max="9999" width="8.5703125" customWidth="1"/>
    <col min="10000" max="10002" width="5.7109375" customWidth="1"/>
    <col min="10003" max="10003" width="8.5703125" customWidth="1"/>
    <col min="10004" max="10006" width="5.7109375" customWidth="1"/>
    <col min="10007" max="10007" width="8.5703125" customWidth="1"/>
    <col min="10008" max="10010" width="5.7109375" customWidth="1"/>
    <col min="10011" max="10011" width="11" customWidth="1"/>
    <col min="10012" max="10014" width="5.7109375" customWidth="1"/>
    <col min="10015" max="10015" width="8.5703125" customWidth="1"/>
    <col min="10241" max="10241" width="5.42578125" customWidth="1"/>
    <col min="10242" max="10247" width="4.28515625" customWidth="1"/>
    <col min="10248" max="10250" width="5.7109375" customWidth="1"/>
    <col min="10251" max="10251" width="10.5703125" customWidth="1"/>
    <col min="10252" max="10254" width="5.7109375" customWidth="1"/>
    <col min="10255" max="10255" width="8.5703125" customWidth="1"/>
    <col min="10256" max="10258" width="5.7109375" customWidth="1"/>
    <col min="10259" max="10259" width="8.5703125" customWidth="1"/>
    <col min="10260" max="10262" width="5.7109375" customWidth="1"/>
    <col min="10263" max="10263" width="8.5703125" customWidth="1"/>
    <col min="10264" max="10266" width="5.7109375" customWidth="1"/>
    <col min="10267" max="10267" width="11" customWidth="1"/>
    <col min="10268" max="10270" width="5.7109375" customWidth="1"/>
    <col min="10271" max="10271" width="8.5703125" customWidth="1"/>
    <col min="10497" max="10497" width="5.42578125" customWidth="1"/>
    <col min="10498" max="10503" width="4.28515625" customWidth="1"/>
    <col min="10504" max="10506" width="5.7109375" customWidth="1"/>
    <col min="10507" max="10507" width="10.5703125" customWidth="1"/>
    <col min="10508" max="10510" width="5.7109375" customWidth="1"/>
    <col min="10511" max="10511" width="8.5703125" customWidth="1"/>
    <col min="10512" max="10514" width="5.7109375" customWidth="1"/>
    <col min="10515" max="10515" width="8.5703125" customWidth="1"/>
    <col min="10516" max="10518" width="5.7109375" customWidth="1"/>
    <col min="10519" max="10519" width="8.5703125" customWidth="1"/>
    <col min="10520" max="10522" width="5.7109375" customWidth="1"/>
    <col min="10523" max="10523" width="11" customWidth="1"/>
    <col min="10524" max="10526" width="5.7109375" customWidth="1"/>
    <col min="10527" max="10527" width="8.5703125" customWidth="1"/>
    <col min="10753" max="10753" width="5.42578125" customWidth="1"/>
    <col min="10754" max="10759" width="4.28515625" customWidth="1"/>
    <col min="10760" max="10762" width="5.7109375" customWidth="1"/>
    <col min="10763" max="10763" width="10.5703125" customWidth="1"/>
    <col min="10764" max="10766" width="5.7109375" customWidth="1"/>
    <col min="10767" max="10767" width="8.5703125" customWidth="1"/>
    <col min="10768" max="10770" width="5.7109375" customWidth="1"/>
    <col min="10771" max="10771" width="8.5703125" customWidth="1"/>
    <col min="10772" max="10774" width="5.7109375" customWidth="1"/>
    <col min="10775" max="10775" width="8.5703125" customWidth="1"/>
    <col min="10776" max="10778" width="5.7109375" customWidth="1"/>
    <col min="10779" max="10779" width="11" customWidth="1"/>
    <col min="10780" max="10782" width="5.7109375" customWidth="1"/>
    <col min="10783" max="10783" width="8.5703125" customWidth="1"/>
    <col min="11009" max="11009" width="5.42578125" customWidth="1"/>
    <col min="11010" max="11015" width="4.28515625" customWidth="1"/>
    <col min="11016" max="11018" width="5.7109375" customWidth="1"/>
    <col min="11019" max="11019" width="10.5703125" customWidth="1"/>
    <col min="11020" max="11022" width="5.7109375" customWidth="1"/>
    <col min="11023" max="11023" width="8.5703125" customWidth="1"/>
    <col min="11024" max="11026" width="5.7109375" customWidth="1"/>
    <col min="11027" max="11027" width="8.5703125" customWidth="1"/>
    <col min="11028" max="11030" width="5.7109375" customWidth="1"/>
    <col min="11031" max="11031" width="8.5703125" customWidth="1"/>
    <col min="11032" max="11034" width="5.7109375" customWidth="1"/>
    <col min="11035" max="11035" width="11" customWidth="1"/>
    <col min="11036" max="11038" width="5.7109375" customWidth="1"/>
    <col min="11039" max="11039" width="8.5703125" customWidth="1"/>
    <col min="11265" max="11265" width="5.42578125" customWidth="1"/>
    <col min="11266" max="11271" width="4.28515625" customWidth="1"/>
    <col min="11272" max="11274" width="5.7109375" customWidth="1"/>
    <col min="11275" max="11275" width="10.5703125" customWidth="1"/>
    <col min="11276" max="11278" width="5.7109375" customWidth="1"/>
    <col min="11279" max="11279" width="8.5703125" customWidth="1"/>
    <col min="11280" max="11282" width="5.7109375" customWidth="1"/>
    <col min="11283" max="11283" width="8.5703125" customWidth="1"/>
    <col min="11284" max="11286" width="5.7109375" customWidth="1"/>
    <col min="11287" max="11287" width="8.5703125" customWidth="1"/>
    <col min="11288" max="11290" width="5.7109375" customWidth="1"/>
    <col min="11291" max="11291" width="11" customWidth="1"/>
    <col min="11292" max="11294" width="5.7109375" customWidth="1"/>
    <col min="11295" max="11295" width="8.5703125" customWidth="1"/>
    <col min="11521" max="11521" width="5.42578125" customWidth="1"/>
    <col min="11522" max="11527" width="4.28515625" customWidth="1"/>
    <col min="11528" max="11530" width="5.7109375" customWidth="1"/>
    <col min="11531" max="11531" width="10.5703125" customWidth="1"/>
    <col min="11532" max="11534" width="5.7109375" customWidth="1"/>
    <col min="11535" max="11535" width="8.5703125" customWidth="1"/>
    <col min="11536" max="11538" width="5.7109375" customWidth="1"/>
    <col min="11539" max="11539" width="8.5703125" customWidth="1"/>
    <col min="11540" max="11542" width="5.7109375" customWidth="1"/>
    <col min="11543" max="11543" width="8.5703125" customWidth="1"/>
    <col min="11544" max="11546" width="5.7109375" customWidth="1"/>
    <col min="11547" max="11547" width="11" customWidth="1"/>
    <col min="11548" max="11550" width="5.7109375" customWidth="1"/>
    <col min="11551" max="11551" width="8.5703125" customWidth="1"/>
    <col min="11777" max="11777" width="5.42578125" customWidth="1"/>
    <col min="11778" max="11783" width="4.28515625" customWidth="1"/>
    <col min="11784" max="11786" width="5.7109375" customWidth="1"/>
    <col min="11787" max="11787" width="10.5703125" customWidth="1"/>
    <col min="11788" max="11790" width="5.7109375" customWidth="1"/>
    <col min="11791" max="11791" width="8.5703125" customWidth="1"/>
    <col min="11792" max="11794" width="5.7109375" customWidth="1"/>
    <col min="11795" max="11795" width="8.5703125" customWidth="1"/>
    <col min="11796" max="11798" width="5.7109375" customWidth="1"/>
    <col min="11799" max="11799" width="8.5703125" customWidth="1"/>
    <col min="11800" max="11802" width="5.7109375" customWidth="1"/>
    <col min="11803" max="11803" width="11" customWidth="1"/>
    <col min="11804" max="11806" width="5.7109375" customWidth="1"/>
    <col min="11807" max="11807" width="8.5703125" customWidth="1"/>
    <col min="12033" max="12033" width="5.42578125" customWidth="1"/>
    <col min="12034" max="12039" width="4.28515625" customWidth="1"/>
    <col min="12040" max="12042" width="5.7109375" customWidth="1"/>
    <col min="12043" max="12043" width="10.5703125" customWidth="1"/>
    <col min="12044" max="12046" width="5.7109375" customWidth="1"/>
    <col min="12047" max="12047" width="8.5703125" customWidth="1"/>
    <col min="12048" max="12050" width="5.7109375" customWidth="1"/>
    <col min="12051" max="12051" width="8.5703125" customWidth="1"/>
    <col min="12052" max="12054" width="5.7109375" customWidth="1"/>
    <col min="12055" max="12055" width="8.5703125" customWidth="1"/>
    <col min="12056" max="12058" width="5.7109375" customWidth="1"/>
    <col min="12059" max="12059" width="11" customWidth="1"/>
    <col min="12060" max="12062" width="5.7109375" customWidth="1"/>
    <col min="12063" max="12063" width="8.5703125" customWidth="1"/>
    <col min="12289" max="12289" width="5.42578125" customWidth="1"/>
    <col min="12290" max="12295" width="4.28515625" customWidth="1"/>
    <col min="12296" max="12298" width="5.7109375" customWidth="1"/>
    <col min="12299" max="12299" width="10.5703125" customWidth="1"/>
    <col min="12300" max="12302" width="5.7109375" customWidth="1"/>
    <col min="12303" max="12303" width="8.5703125" customWidth="1"/>
    <col min="12304" max="12306" width="5.7109375" customWidth="1"/>
    <col min="12307" max="12307" width="8.5703125" customWidth="1"/>
    <col min="12308" max="12310" width="5.7109375" customWidth="1"/>
    <col min="12311" max="12311" width="8.5703125" customWidth="1"/>
    <col min="12312" max="12314" width="5.7109375" customWidth="1"/>
    <col min="12315" max="12315" width="11" customWidth="1"/>
    <col min="12316" max="12318" width="5.7109375" customWidth="1"/>
    <col min="12319" max="12319" width="8.5703125" customWidth="1"/>
    <col min="12545" max="12545" width="5.42578125" customWidth="1"/>
    <col min="12546" max="12551" width="4.28515625" customWidth="1"/>
    <col min="12552" max="12554" width="5.7109375" customWidth="1"/>
    <col min="12555" max="12555" width="10.5703125" customWidth="1"/>
    <col min="12556" max="12558" width="5.7109375" customWidth="1"/>
    <col min="12559" max="12559" width="8.5703125" customWidth="1"/>
    <col min="12560" max="12562" width="5.7109375" customWidth="1"/>
    <col min="12563" max="12563" width="8.5703125" customWidth="1"/>
    <col min="12564" max="12566" width="5.7109375" customWidth="1"/>
    <col min="12567" max="12567" width="8.5703125" customWidth="1"/>
    <col min="12568" max="12570" width="5.7109375" customWidth="1"/>
    <col min="12571" max="12571" width="11" customWidth="1"/>
    <col min="12572" max="12574" width="5.7109375" customWidth="1"/>
    <col min="12575" max="12575" width="8.5703125" customWidth="1"/>
    <col min="12801" max="12801" width="5.42578125" customWidth="1"/>
    <col min="12802" max="12807" width="4.28515625" customWidth="1"/>
    <col min="12808" max="12810" width="5.7109375" customWidth="1"/>
    <col min="12811" max="12811" width="10.5703125" customWidth="1"/>
    <col min="12812" max="12814" width="5.7109375" customWidth="1"/>
    <col min="12815" max="12815" width="8.5703125" customWidth="1"/>
    <col min="12816" max="12818" width="5.7109375" customWidth="1"/>
    <col min="12819" max="12819" width="8.5703125" customWidth="1"/>
    <col min="12820" max="12822" width="5.7109375" customWidth="1"/>
    <col min="12823" max="12823" width="8.5703125" customWidth="1"/>
    <col min="12824" max="12826" width="5.7109375" customWidth="1"/>
    <col min="12827" max="12827" width="11" customWidth="1"/>
    <col min="12828" max="12830" width="5.7109375" customWidth="1"/>
    <col min="12831" max="12831" width="8.5703125" customWidth="1"/>
    <col min="13057" max="13057" width="5.42578125" customWidth="1"/>
    <col min="13058" max="13063" width="4.28515625" customWidth="1"/>
    <col min="13064" max="13066" width="5.7109375" customWidth="1"/>
    <col min="13067" max="13067" width="10.5703125" customWidth="1"/>
    <col min="13068" max="13070" width="5.7109375" customWidth="1"/>
    <col min="13071" max="13071" width="8.5703125" customWidth="1"/>
    <col min="13072" max="13074" width="5.7109375" customWidth="1"/>
    <col min="13075" max="13075" width="8.5703125" customWidth="1"/>
    <col min="13076" max="13078" width="5.7109375" customWidth="1"/>
    <col min="13079" max="13079" width="8.5703125" customWidth="1"/>
    <col min="13080" max="13082" width="5.7109375" customWidth="1"/>
    <col min="13083" max="13083" width="11" customWidth="1"/>
    <col min="13084" max="13086" width="5.7109375" customWidth="1"/>
    <col min="13087" max="13087" width="8.5703125" customWidth="1"/>
    <col min="13313" max="13313" width="5.42578125" customWidth="1"/>
    <col min="13314" max="13319" width="4.28515625" customWidth="1"/>
    <col min="13320" max="13322" width="5.7109375" customWidth="1"/>
    <col min="13323" max="13323" width="10.5703125" customWidth="1"/>
    <col min="13324" max="13326" width="5.7109375" customWidth="1"/>
    <col min="13327" max="13327" width="8.5703125" customWidth="1"/>
    <col min="13328" max="13330" width="5.7109375" customWidth="1"/>
    <col min="13331" max="13331" width="8.5703125" customWidth="1"/>
    <col min="13332" max="13334" width="5.7109375" customWidth="1"/>
    <col min="13335" max="13335" width="8.5703125" customWidth="1"/>
    <col min="13336" max="13338" width="5.7109375" customWidth="1"/>
    <col min="13339" max="13339" width="11" customWidth="1"/>
    <col min="13340" max="13342" width="5.7109375" customWidth="1"/>
    <col min="13343" max="13343" width="8.5703125" customWidth="1"/>
    <col min="13569" max="13569" width="5.42578125" customWidth="1"/>
    <col min="13570" max="13575" width="4.28515625" customWidth="1"/>
    <col min="13576" max="13578" width="5.7109375" customWidth="1"/>
    <col min="13579" max="13579" width="10.5703125" customWidth="1"/>
    <col min="13580" max="13582" width="5.7109375" customWidth="1"/>
    <col min="13583" max="13583" width="8.5703125" customWidth="1"/>
    <col min="13584" max="13586" width="5.7109375" customWidth="1"/>
    <col min="13587" max="13587" width="8.5703125" customWidth="1"/>
    <col min="13588" max="13590" width="5.7109375" customWidth="1"/>
    <col min="13591" max="13591" width="8.5703125" customWidth="1"/>
    <col min="13592" max="13594" width="5.7109375" customWidth="1"/>
    <col min="13595" max="13595" width="11" customWidth="1"/>
    <col min="13596" max="13598" width="5.7109375" customWidth="1"/>
    <col min="13599" max="13599" width="8.5703125" customWidth="1"/>
    <col min="13825" max="13825" width="5.42578125" customWidth="1"/>
    <col min="13826" max="13831" width="4.28515625" customWidth="1"/>
    <col min="13832" max="13834" width="5.7109375" customWidth="1"/>
    <col min="13835" max="13835" width="10.5703125" customWidth="1"/>
    <col min="13836" max="13838" width="5.7109375" customWidth="1"/>
    <col min="13839" max="13839" width="8.5703125" customWidth="1"/>
    <col min="13840" max="13842" width="5.7109375" customWidth="1"/>
    <col min="13843" max="13843" width="8.5703125" customWidth="1"/>
    <col min="13844" max="13846" width="5.7109375" customWidth="1"/>
    <col min="13847" max="13847" width="8.5703125" customWidth="1"/>
    <col min="13848" max="13850" width="5.7109375" customWidth="1"/>
    <col min="13851" max="13851" width="11" customWidth="1"/>
    <col min="13852" max="13854" width="5.7109375" customWidth="1"/>
    <col min="13855" max="13855" width="8.5703125" customWidth="1"/>
    <col min="14081" max="14081" width="5.42578125" customWidth="1"/>
    <col min="14082" max="14087" width="4.28515625" customWidth="1"/>
    <col min="14088" max="14090" width="5.7109375" customWidth="1"/>
    <col min="14091" max="14091" width="10.5703125" customWidth="1"/>
    <col min="14092" max="14094" width="5.7109375" customWidth="1"/>
    <col min="14095" max="14095" width="8.5703125" customWidth="1"/>
    <col min="14096" max="14098" width="5.7109375" customWidth="1"/>
    <col min="14099" max="14099" width="8.5703125" customWidth="1"/>
    <col min="14100" max="14102" width="5.7109375" customWidth="1"/>
    <col min="14103" max="14103" width="8.5703125" customWidth="1"/>
    <col min="14104" max="14106" width="5.7109375" customWidth="1"/>
    <col min="14107" max="14107" width="11" customWidth="1"/>
    <col min="14108" max="14110" width="5.7109375" customWidth="1"/>
    <col min="14111" max="14111" width="8.5703125" customWidth="1"/>
    <col min="14337" max="14337" width="5.42578125" customWidth="1"/>
    <col min="14338" max="14343" width="4.28515625" customWidth="1"/>
    <col min="14344" max="14346" width="5.7109375" customWidth="1"/>
    <col min="14347" max="14347" width="10.5703125" customWidth="1"/>
    <col min="14348" max="14350" width="5.7109375" customWidth="1"/>
    <col min="14351" max="14351" width="8.5703125" customWidth="1"/>
    <col min="14352" max="14354" width="5.7109375" customWidth="1"/>
    <col min="14355" max="14355" width="8.5703125" customWidth="1"/>
    <col min="14356" max="14358" width="5.7109375" customWidth="1"/>
    <col min="14359" max="14359" width="8.5703125" customWidth="1"/>
    <col min="14360" max="14362" width="5.7109375" customWidth="1"/>
    <col min="14363" max="14363" width="11" customWidth="1"/>
    <col min="14364" max="14366" width="5.7109375" customWidth="1"/>
    <col min="14367" max="14367" width="8.5703125" customWidth="1"/>
    <col min="14593" max="14593" width="5.42578125" customWidth="1"/>
    <col min="14594" max="14599" width="4.28515625" customWidth="1"/>
    <col min="14600" max="14602" width="5.7109375" customWidth="1"/>
    <col min="14603" max="14603" width="10.5703125" customWidth="1"/>
    <col min="14604" max="14606" width="5.7109375" customWidth="1"/>
    <col min="14607" max="14607" width="8.5703125" customWidth="1"/>
    <col min="14608" max="14610" width="5.7109375" customWidth="1"/>
    <col min="14611" max="14611" width="8.5703125" customWidth="1"/>
    <col min="14612" max="14614" width="5.7109375" customWidth="1"/>
    <col min="14615" max="14615" width="8.5703125" customWidth="1"/>
    <col min="14616" max="14618" width="5.7109375" customWidth="1"/>
    <col min="14619" max="14619" width="11" customWidth="1"/>
    <col min="14620" max="14622" width="5.7109375" customWidth="1"/>
    <col min="14623" max="14623" width="8.5703125" customWidth="1"/>
    <col min="14849" max="14849" width="5.42578125" customWidth="1"/>
    <col min="14850" max="14855" width="4.28515625" customWidth="1"/>
    <col min="14856" max="14858" width="5.7109375" customWidth="1"/>
    <col min="14859" max="14859" width="10.5703125" customWidth="1"/>
    <col min="14860" max="14862" width="5.7109375" customWidth="1"/>
    <col min="14863" max="14863" width="8.5703125" customWidth="1"/>
    <col min="14864" max="14866" width="5.7109375" customWidth="1"/>
    <col min="14867" max="14867" width="8.5703125" customWidth="1"/>
    <col min="14868" max="14870" width="5.7109375" customWidth="1"/>
    <col min="14871" max="14871" width="8.5703125" customWidth="1"/>
    <col min="14872" max="14874" width="5.7109375" customWidth="1"/>
    <col min="14875" max="14875" width="11" customWidth="1"/>
    <col min="14876" max="14878" width="5.7109375" customWidth="1"/>
    <col min="14879" max="14879" width="8.5703125" customWidth="1"/>
    <col min="15105" max="15105" width="5.42578125" customWidth="1"/>
    <col min="15106" max="15111" width="4.28515625" customWidth="1"/>
    <col min="15112" max="15114" width="5.7109375" customWidth="1"/>
    <col min="15115" max="15115" width="10.5703125" customWidth="1"/>
    <col min="15116" max="15118" width="5.7109375" customWidth="1"/>
    <col min="15119" max="15119" width="8.5703125" customWidth="1"/>
    <col min="15120" max="15122" width="5.7109375" customWidth="1"/>
    <col min="15123" max="15123" width="8.5703125" customWidth="1"/>
    <col min="15124" max="15126" width="5.7109375" customWidth="1"/>
    <col min="15127" max="15127" width="8.5703125" customWidth="1"/>
    <col min="15128" max="15130" width="5.7109375" customWidth="1"/>
    <col min="15131" max="15131" width="11" customWidth="1"/>
    <col min="15132" max="15134" width="5.7109375" customWidth="1"/>
    <col min="15135" max="15135" width="8.5703125" customWidth="1"/>
    <col min="15361" max="15361" width="5.42578125" customWidth="1"/>
    <col min="15362" max="15367" width="4.28515625" customWidth="1"/>
    <col min="15368" max="15370" width="5.7109375" customWidth="1"/>
    <col min="15371" max="15371" width="10.5703125" customWidth="1"/>
    <col min="15372" max="15374" width="5.7109375" customWidth="1"/>
    <col min="15375" max="15375" width="8.5703125" customWidth="1"/>
    <col min="15376" max="15378" width="5.7109375" customWidth="1"/>
    <col min="15379" max="15379" width="8.5703125" customWidth="1"/>
    <col min="15380" max="15382" width="5.7109375" customWidth="1"/>
    <col min="15383" max="15383" width="8.5703125" customWidth="1"/>
    <col min="15384" max="15386" width="5.7109375" customWidth="1"/>
    <col min="15387" max="15387" width="11" customWidth="1"/>
    <col min="15388" max="15390" width="5.7109375" customWidth="1"/>
    <col min="15391" max="15391" width="8.5703125" customWidth="1"/>
    <col min="15617" max="15617" width="5.42578125" customWidth="1"/>
    <col min="15618" max="15623" width="4.28515625" customWidth="1"/>
    <col min="15624" max="15626" width="5.7109375" customWidth="1"/>
    <col min="15627" max="15627" width="10.5703125" customWidth="1"/>
    <col min="15628" max="15630" width="5.7109375" customWidth="1"/>
    <col min="15631" max="15631" width="8.5703125" customWidth="1"/>
    <col min="15632" max="15634" width="5.7109375" customWidth="1"/>
    <col min="15635" max="15635" width="8.5703125" customWidth="1"/>
    <col min="15636" max="15638" width="5.7109375" customWidth="1"/>
    <col min="15639" max="15639" width="8.5703125" customWidth="1"/>
    <col min="15640" max="15642" width="5.7109375" customWidth="1"/>
    <col min="15643" max="15643" width="11" customWidth="1"/>
    <col min="15644" max="15646" width="5.7109375" customWidth="1"/>
    <col min="15647" max="15647" width="8.5703125" customWidth="1"/>
    <col min="15873" max="15873" width="5.42578125" customWidth="1"/>
    <col min="15874" max="15879" width="4.28515625" customWidth="1"/>
    <col min="15880" max="15882" width="5.7109375" customWidth="1"/>
    <col min="15883" max="15883" width="10.5703125" customWidth="1"/>
    <col min="15884" max="15886" width="5.7109375" customWidth="1"/>
    <col min="15887" max="15887" width="8.5703125" customWidth="1"/>
    <col min="15888" max="15890" width="5.7109375" customWidth="1"/>
    <col min="15891" max="15891" width="8.5703125" customWidth="1"/>
    <col min="15892" max="15894" width="5.7109375" customWidth="1"/>
    <col min="15895" max="15895" width="8.5703125" customWidth="1"/>
    <col min="15896" max="15898" width="5.7109375" customWidth="1"/>
    <col min="15899" max="15899" width="11" customWidth="1"/>
    <col min="15900" max="15902" width="5.7109375" customWidth="1"/>
    <col min="15903" max="15903" width="8.5703125" customWidth="1"/>
    <col min="16129" max="16129" width="5.42578125" customWidth="1"/>
    <col min="16130" max="16135" width="4.28515625" customWidth="1"/>
    <col min="16136" max="16138" width="5.7109375" customWidth="1"/>
    <col min="16139" max="16139" width="10.5703125" customWidth="1"/>
    <col min="16140" max="16142" width="5.7109375" customWidth="1"/>
    <col min="16143" max="16143" width="8.5703125" customWidth="1"/>
    <col min="16144" max="16146" width="5.7109375" customWidth="1"/>
    <col min="16147" max="16147" width="8.5703125" customWidth="1"/>
    <col min="16148" max="16150" width="5.7109375" customWidth="1"/>
    <col min="16151" max="16151" width="8.5703125" customWidth="1"/>
    <col min="16152" max="16154" width="5.7109375" customWidth="1"/>
    <col min="16155" max="16155" width="11" customWidth="1"/>
    <col min="16156" max="16158" width="5.7109375" customWidth="1"/>
    <col min="16159" max="16159" width="8.5703125" customWidth="1"/>
  </cols>
  <sheetData>
    <row r="1" spans="1:33" s="202" customFormat="1" ht="15.75" x14ac:dyDescent="0.25">
      <c r="A1" s="452" t="s">
        <v>6495</v>
      </c>
      <c r="B1" s="452"/>
      <c r="C1" s="452"/>
      <c r="D1" s="452"/>
      <c r="E1" s="452"/>
      <c r="F1" s="452"/>
      <c r="G1" s="452"/>
      <c r="H1" s="452"/>
      <c r="I1" s="452"/>
      <c r="J1" s="452"/>
      <c r="K1" s="452"/>
      <c r="L1" s="452"/>
      <c r="M1" s="452"/>
      <c r="N1" s="452"/>
      <c r="O1" s="452"/>
      <c r="P1" s="452"/>
      <c r="Q1" s="452"/>
      <c r="R1" s="452"/>
      <c r="S1" s="452"/>
      <c r="T1" s="452"/>
      <c r="U1" s="452"/>
      <c r="V1" s="452"/>
      <c r="W1" s="452"/>
      <c r="X1" s="452"/>
      <c r="Y1" s="452"/>
      <c r="Z1" s="452"/>
      <c r="AA1" s="452"/>
      <c r="AB1" s="452"/>
      <c r="AC1" s="452"/>
      <c r="AD1" s="452"/>
      <c r="AE1" s="452"/>
    </row>
    <row r="2" spans="1:33" s="202" customFormat="1" ht="15.75" x14ac:dyDescent="0.25">
      <c r="A2" s="452" t="s">
        <v>6496</v>
      </c>
      <c r="B2" s="452"/>
      <c r="C2" s="452"/>
      <c r="D2" s="452"/>
      <c r="E2" s="452"/>
      <c r="F2" s="452"/>
      <c r="G2" s="452"/>
      <c r="H2" s="452"/>
      <c r="I2" s="452"/>
      <c r="J2" s="452"/>
      <c r="K2" s="452"/>
      <c r="L2" s="452"/>
      <c r="M2" s="452"/>
      <c r="N2" s="452"/>
      <c r="O2" s="452"/>
      <c r="P2" s="452"/>
      <c r="Q2" s="452"/>
      <c r="R2" s="452"/>
      <c r="S2" s="452"/>
      <c r="T2" s="452"/>
      <c r="U2" s="452"/>
      <c r="V2" s="452"/>
      <c r="W2" s="452"/>
      <c r="X2" s="452"/>
      <c r="Y2" s="452"/>
      <c r="Z2" s="452"/>
      <c r="AA2" s="452"/>
      <c r="AB2" s="452"/>
      <c r="AC2" s="452"/>
      <c r="AD2" s="452"/>
      <c r="AE2" s="452"/>
    </row>
    <row r="3" spans="1:33" s="202" customFormat="1" ht="15.75" x14ac:dyDescent="0.25">
      <c r="A3" s="452" t="s">
        <v>6497</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c r="AD3" s="452"/>
      <c r="AE3" s="452"/>
    </row>
    <row r="4" spans="1:33" s="204" customFormat="1" ht="25.5" customHeight="1" x14ac:dyDescent="0.25">
      <c r="A4" s="278" t="s">
        <v>3</v>
      </c>
      <c r="B4" s="286" t="s">
        <v>6498</v>
      </c>
      <c r="C4" s="286"/>
      <c r="D4" s="286"/>
      <c r="E4" s="286"/>
      <c r="F4" s="286"/>
      <c r="G4" s="286"/>
      <c r="H4" s="379" t="s">
        <v>6499</v>
      </c>
      <c r="I4" s="379"/>
      <c r="J4" s="379"/>
      <c r="K4" s="379"/>
      <c r="L4" s="379" t="s">
        <v>6500</v>
      </c>
      <c r="M4" s="379"/>
      <c r="N4" s="379"/>
      <c r="O4" s="379"/>
      <c r="P4" s="379" t="s">
        <v>6501</v>
      </c>
      <c r="Q4" s="379"/>
      <c r="R4" s="379"/>
      <c r="S4" s="379"/>
      <c r="T4" s="379" t="s">
        <v>6502</v>
      </c>
      <c r="U4" s="379"/>
      <c r="V4" s="379"/>
      <c r="W4" s="379"/>
      <c r="X4" s="379" t="s">
        <v>6503</v>
      </c>
      <c r="Y4" s="379"/>
      <c r="Z4" s="379"/>
      <c r="AA4" s="379"/>
      <c r="AB4" s="379" t="s">
        <v>6504</v>
      </c>
      <c r="AC4" s="379"/>
      <c r="AD4" s="379"/>
      <c r="AE4" s="379"/>
      <c r="AF4" s="203"/>
      <c r="AG4" s="203"/>
    </row>
    <row r="5" spans="1:33" s="204" customFormat="1" ht="52.5" customHeight="1" x14ac:dyDescent="0.25">
      <c r="A5" s="278"/>
      <c r="B5" s="286" t="s">
        <v>891</v>
      </c>
      <c r="C5" s="286"/>
      <c r="D5" s="286"/>
      <c r="E5" s="286" t="s">
        <v>785</v>
      </c>
      <c r="F5" s="286"/>
      <c r="G5" s="286"/>
      <c r="H5" s="201" t="s">
        <v>535</v>
      </c>
      <c r="I5" s="287" t="s">
        <v>6505</v>
      </c>
      <c r="J5" s="289"/>
      <c r="K5" s="288"/>
      <c r="L5" s="201" t="s">
        <v>535</v>
      </c>
      <c r="M5" s="287" t="s">
        <v>6505</v>
      </c>
      <c r="N5" s="289"/>
      <c r="O5" s="288"/>
      <c r="P5" s="201" t="s">
        <v>535</v>
      </c>
      <c r="Q5" s="287" t="s">
        <v>6505</v>
      </c>
      <c r="R5" s="289"/>
      <c r="S5" s="288"/>
      <c r="T5" s="201" t="s">
        <v>535</v>
      </c>
      <c r="U5" s="287" t="s">
        <v>6505</v>
      </c>
      <c r="V5" s="289"/>
      <c r="W5" s="288"/>
      <c r="X5" s="201" t="s">
        <v>535</v>
      </c>
      <c r="Y5" s="287" t="s">
        <v>6505</v>
      </c>
      <c r="Z5" s="289"/>
      <c r="AA5" s="288"/>
      <c r="AB5" s="201" t="s">
        <v>535</v>
      </c>
      <c r="AC5" s="287" t="s">
        <v>6505</v>
      </c>
      <c r="AD5" s="289"/>
      <c r="AE5" s="288"/>
      <c r="AF5" s="203"/>
      <c r="AG5" s="203"/>
    </row>
    <row r="6" spans="1:33" s="204" customFormat="1" ht="12.75" customHeight="1" x14ac:dyDescent="0.25">
      <c r="A6" s="199" t="s">
        <v>6506</v>
      </c>
      <c r="B6" s="286" t="s">
        <v>6507</v>
      </c>
      <c r="C6" s="286"/>
      <c r="D6" s="286"/>
      <c r="E6" s="286" t="s">
        <v>6508</v>
      </c>
      <c r="F6" s="286"/>
      <c r="G6" s="286"/>
      <c r="H6" s="201" t="s">
        <v>6509</v>
      </c>
      <c r="I6" s="287" t="s">
        <v>6510</v>
      </c>
      <c r="J6" s="289" t="s">
        <v>6510</v>
      </c>
      <c r="K6" s="288"/>
      <c r="L6" s="201" t="s">
        <v>6511</v>
      </c>
      <c r="M6" s="287" t="s">
        <v>6512</v>
      </c>
      <c r="N6" s="289"/>
      <c r="O6" s="288"/>
      <c r="P6" s="201" t="s">
        <v>6513</v>
      </c>
      <c r="Q6" s="287" t="s">
        <v>6514</v>
      </c>
      <c r="R6" s="289"/>
      <c r="S6" s="288"/>
      <c r="T6" s="201" t="s">
        <v>6515</v>
      </c>
      <c r="U6" s="287" t="s">
        <v>6516</v>
      </c>
      <c r="V6" s="289"/>
      <c r="W6" s="288"/>
      <c r="X6" s="201" t="s">
        <v>6517</v>
      </c>
      <c r="Y6" s="287" t="s">
        <v>6518</v>
      </c>
      <c r="Z6" s="289"/>
      <c r="AA6" s="288"/>
      <c r="AB6" s="201" t="s">
        <v>6519</v>
      </c>
      <c r="AC6" s="287" t="s">
        <v>6520</v>
      </c>
      <c r="AD6" s="289"/>
      <c r="AE6" s="288"/>
      <c r="AF6" s="203"/>
      <c r="AG6" s="203"/>
    </row>
    <row r="7" spans="1:33" s="207" customFormat="1" ht="15.75" x14ac:dyDescent="0.25">
      <c r="A7" s="205">
        <v>1</v>
      </c>
      <c r="B7" s="453"/>
      <c r="C7" s="453"/>
      <c r="D7" s="453"/>
      <c r="E7" s="453"/>
      <c r="F7" s="453"/>
      <c r="G7" s="453"/>
      <c r="H7" s="206"/>
      <c r="I7" s="454"/>
      <c r="J7" s="455"/>
      <c r="K7" s="456"/>
      <c r="L7" s="206"/>
      <c r="M7" s="454"/>
      <c r="N7" s="455"/>
      <c r="O7" s="456"/>
      <c r="P7" s="206"/>
      <c r="Q7" s="454"/>
      <c r="R7" s="455"/>
      <c r="S7" s="456"/>
      <c r="T7" s="206"/>
      <c r="U7" s="454"/>
      <c r="V7" s="455"/>
      <c r="W7" s="456"/>
      <c r="X7" s="206"/>
      <c r="Y7" s="454"/>
      <c r="Z7" s="455"/>
      <c r="AA7" s="456"/>
      <c r="AB7" s="206"/>
      <c r="AC7" s="454"/>
      <c r="AD7" s="455"/>
      <c r="AE7" s="456"/>
      <c r="AF7" s="203"/>
      <c r="AG7" s="203"/>
    </row>
    <row r="8" spans="1:33" s="207" customFormat="1" ht="15.75" x14ac:dyDescent="0.25">
      <c r="A8" s="205">
        <v>2</v>
      </c>
      <c r="B8" s="453"/>
      <c r="C8" s="453"/>
      <c r="D8" s="453"/>
      <c r="E8" s="453"/>
      <c r="F8" s="453"/>
      <c r="G8" s="453"/>
      <c r="H8" s="206"/>
      <c r="I8" s="454"/>
      <c r="J8" s="455"/>
      <c r="K8" s="456"/>
      <c r="L8" s="206"/>
      <c r="M8" s="454"/>
      <c r="N8" s="455"/>
      <c r="O8" s="456"/>
      <c r="P8" s="206"/>
      <c r="Q8" s="454"/>
      <c r="R8" s="455"/>
      <c r="S8" s="456"/>
      <c r="T8" s="206"/>
      <c r="U8" s="454"/>
      <c r="V8" s="455"/>
      <c r="W8" s="456"/>
      <c r="X8" s="206"/>
      <c r="Y8" s="454"/>
      <c r="Z8" s="455"/>
      <c r="AA8" s="456"/>
      <c r="AB8" s="206"/>
      <c r="AC8" s="454"/>
      <c r="AD8" s="455"/>
      <c r="AE8" s="456"/>
      <c r="AF8" s="203"/>
      <c r="AG8" s="203"/>
    </row>
    <row r="9" spans="1:33" s="207" customFormat="1" ht="15.75" x14ac:dyDescent="0.25">
      <c r="A9" s="205">
        <v>3</v>
      </c>
      <c r="B9" s="453"/>
      <c r="C9" s="453"/>
      <c r="D9" s="453"/>
      <c r="E9" s="453"/>
      <c r="F9" s="453"/>
      <c r="G9" s="453"/>
      <c r="H9" s="206"/>
      <c r="I9" s="454"/>
      <c r="J9" s="455"/>
      <c r="K9" s="456"/>
      <c r="L9" s="206"/>
      <c r="M9" s="454"/>
      <c r="N9" s="455"/>
      <c r="O9" s="456"/>
      <c r="P9" s="206"/>
      <c r="Q9" s="454"/>
      <c r="R9" s="455"/>
      <c r="S9" s="456"/>
      <c r="T9" s="206"/>
      <c r="U9" s="454"/>
      <c r="V9" s="455"/>
      <c r="W9" s="456"/>
      <c r="X9" s="206"/>
      <c r="Y9" s="454"/>
      <c r="Z9" s="455"/>
      <c r="AA9" s="456"/>
      <c r="AB9" s="206"/>
      <c r="AC9" s="454"/>
      <c r="AD9" s="455"/>
      <c r="AE9" s="456"/>
      <c r="AF9" s="203"/>
      <c r="AG9" s="203"/>
    </row>
    <row r="10" spans="1:33" s="207" customFormat="1" ht="15.75" x14ac:dyDescent="0.25">
      <c r="A10" s="205">
        <v>4</v>
      </c>
      <c r="B10" s="453"/>
      <c r="C10" s="453"/>
      <c r="D10" s="453"/>
      <c r="E10" s="453"/>
      <c r="F10" s="453"/>
      <c r="G10" s="453"/>
      <c r="H10" s="206"/>
      <c r="I10" s="454"/>
      <c r="J10" s="455"/>
      <c r="K10" s="456"/>
      <c r="L10" s="206"/>
      <c r="M10" s="454"/>
      <c r="N10" s="455"/>
      <c r="O10" s="456"/>
      <c r="P10" s="206"/>
      <c r="Q10" s="454"/>
      <c r="R10" s="455"/>
      <c r="S10" s="456"/>
      <c r="T10" s="206"/>
      <c r="U10" s="454"/>
      <c r="V10" s="455"/>
      <c r="W10" s="456"/>
      <c r="X10" s="206"/>
      <c r="Y10" s="454"/>
      <c r="Z10" s="455"/>
      <c r="AA10" s="456"/>
      <c r="AB10" s="206"/>
      <c r="AC10" s="454"/>
      <c r="AD10" s="455"/>
      <c r="AE10" s="456"/>
      <c r="AF10" s="203"/>
      <c r="AG10" s="203"/>
    </row>
    <row r="11" spans="1:33" s="207" customFormat="1" ht="13.5" x14ac:dyDescent="0.2">
      <c r="A11" s="205">
        <v>5</v>
      </c>
      <c r="B11" s="453"/>
      <c r="C11" s="453"/>
      <c r="D11" s="453"/>
      <c r="E11" s="453"/>
      <c r="F11" s="453"/>
      <c r="G11" s="453"/>
      <c r="H11" s="206"/>
      <c r="I11" s="454"/>
      <c r="J11" s="455"/>
      <c r="K11" s="456"/>
      <c r="L11" s="206"/>
      <c r="M11" s="454"/>
      <c r="N11" s="455"/>
      <c r="O11" s="456"/>
      <c r="P11" s="206"/>
      <c r="Q11" s="454"/>
      <c r="R11" s="455"/>
      <c r="S11" s="456"/>
      <c r="T11" s="206"/>
      <c r="U11" s="454"/>
      <c r="V11" s="455"/>
      <c r="W11" s="456"/>
      <c r="X11" s="206"/>
      <c r="Y11" s="454"/>
      <c r="Z11" s="455"/>
      <c r="AA11" s="456"/>
      <c r="AB11" s="206"/>
      <c r="AC11" s="454"/>
      <c r="AD11" s="455"/>
      <c r="AE11" s="456"/>
    </row>
    <row r="12" spans="1:33" s="207" customFormat="1" ht="13.5" x14ac:dyDescent="0.2">
      <c r="A12" s="205" t="s">
        <v>6521</v>
      </c>
      <c r="B12" s="453"/>
      <c r="C12" s="453"/>
      <c r="D12" s="453"/>
      <c r="E12" s="453"/>
      <c r="F12" s="453"/>
      <c r="G12" s="453"/>
      <c r="H12" s="206"/>
      <c r="I12" s="454"/>
      <c r="J12" s="455"/>
      <c r="K12" s="456"/>
      <c r="L12" s="206"/>
      <c r="M12" s="454"/>
      <c r="N12" s="455"/>
      <c r="O12" s="456"/>
      <c r="P12" s="206"/>
      <c r="Q12" s="454"/>
      <c r="R12" s="455"/>
      <c r="S12" s="456"/>
      <c r="T12" s="206"/>
      <c r="U12" s="454"/>
      <c r="V12" s="455"/>
      <c r="W12" s="456"/>
      <c r="X12" s="206"/>
      <c r="Y12" s="454"/>
      <c r="Z12" s="455"/>
      <c r="AA12" s="456"/>
      <c r="AB12" s="206"/>
      <c r="AC12" s="454"/>
      <c r="AD12" s="455"/>
      <c r="AE12" s="456"/>
    </row>
    <row r="13" spans="1:33" s="207" customFormat="1" ht="28.5" customHeight="1" x14ac:dyDescent="0.2">
      <c r="A13" s="287" t="s">
        <v>6522</v>
      </c>
      <c r="B13" s="289"/>
      <c r="C13" s="289"/>
      <c r="D13" s="289"/>
      <c r="E13" s="289"/>
      <c r="F13" s="289"/>
      <c r="G13" s="288"/>
      <c r="H13" s="461">
        <f>SUM(H7:H12)</f>
        <v>0</v>
      </c>
      <c r="I13" s="462"/>
      <c r="J13" s="462"/>
      <c r="K13" s="463"/>
      <c r="L13" s="461">
        <f>SUM(L7:L12)</f>
        <v>0</v>
      </c>
      <c r="M13" s="462"/>
      <c r="N13" s="462"/>
      <c r="O13" s="463"/>
      <c r="P13" s="461">
        <f>SUM(P7:P12)</f>
        <v>0</v>
      </c>
      <c r="Q13" s="462"/>
      <c r="R13" s="462"/>
      <c r="S13" s="463"/>
      <c r="T13" s="461">
        <f>SUM(T7:T12)</f>
        <v>0</v>
      </c>
      <c r="U13" s="462"/>
      <c r="V13" s="462"/>
      <c r="W13" s="463"/>
      <c r="X13" s="461">
        <f>SUM(X7:X12)</f>
        <v>0</v>
      </c>
      <c r="Y13" s="462"/>
      <c r="Z13" s="462"/>
      <c r="AA13" s="463"/>
      <c r="AB13" s="461">
        <f>SUM(AB7:AB12)</f>
        <v>0</v>
      </c>
      <c r="AC13" s="462"/>
      <c r="AD13" s="462"/>
      <c r="AE13" s="463"/>
    </row>
    <row r="14" spans="1:33" s="202" customFormat="1" ht="54" customHeight="1" x14ac:dyDescent="0.25">
      <c r="A14" s="457" t="s">
        <v>6523</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row>
    <row r="15" spans="1:33" s="1" customFormat="1" ht="15.75" x14ac:dyDescent="0.25">
      <c r="A15" s="458" t="s">
        <v>6524</v>
      </c>
      <c r="B15" s="458"/>
      <c r="C15" s="458"/>
      <c r="D15" s="458"/>
      <c r="E15" s="458"/>
      <c r="F15" s="458"/>
      <c r="G15" s="458"/>
      <c r="H15" s="458"/>
      <c r="I15" s="458"/>
      <c r="J15" s="458"/>
      <c r="K15" s="458"/>
      <c r="L15" s="458"/>
      <c r="M15" s="458"/>
      <c r="N15" s="458"/>
      <c r="O15" s="458"/>
      <c r="P15" s="458"/>
      <c r="Q15" s="458"/>
      <c r="R15" s="458"/>
      <c r="S15" s="458"/>
      <c r="T15" s="458"/>
      <c r="U15" s="458"/>
      <c r="V15" s="458"/>
      <c r="W15" s="458"/>
      <c r="X15" s="458"/>
      <c r="Y15" s="458"/>
      <c r="Z15" s="458"/>
      <c r="AA15" s="458"/>
      <c r="AB15" s="458"/>
      <c r="AC15" s="458"/>
      <c r="AD15" s="458"/>
      <c r="AE15" s="458"/>
    </row>
    <row r="16" spans="1:33" s="1" customFormat="1" ht="15.75" x14ac:dyDescent="0.25">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row>
    <row r="17" spans="1:31" s="202" customFormat="1" ht="28.9" customHeight="1" x14ac:dyDescent="0.25">
      <c r="A17" s="459" t="s">
        <v>6525</v>
      </c>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row>
    <row r="18" spans="1:31" s="202" customFormat="1" ht="15.75" x14ac:dyDescent="0.25">
      <c r="A18" s="460" t="s">
        <v>6526</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row>
    <row r="19" spans="1:31" s="202" customFormat="1" ht="15.75" x14ac:dyDescent="0.25">
      <c r="A19" s="460" t="s">
        <v>6526</v>
      </c>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row>
    <row r="20" spans="1:31" s="1" customFormat="1" ht="15.75" x14ac:dyDescent="0.25">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row>
    <row r="21" spans="1:31" s="202" customFormat="1" ht="15.75" x14ac:dyDescent="0.25">
      <c r="A21" s="459" t="s">
        <v>6527</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row>
    <row r="22" spans="1:31" s="202" customFormat="1" ht="15.75" x14ac:dyDescent="0.25">
      <c r="A22" s="459" t="s">
        <v>6528</v>
      </c>
      <c r="B22" s="459"/>
      <c r="C22" s="459"/>
      <c r="D22" s="459"/>
      <c r="E22" s="459"/>
      <c r="F22" s="459"/>
      <c r="G22" s="459"/>
      <c r="H22" s="459"/>
      <c r="I22" s="459"/>
      <c r="J22" s="459"/>
      <c r="K22" s="459"/>
      <c r="L22" s="459"/>
      <c r="M22" s="459"/>
      <c r="N22" s="459"/>
      <c r="O22" s="459"/>
      <c r="P22" s="459"/>
      <c r="Q22" s="459"/>
      <c r="R22" s="459"/>
      <c r="S22" s="459"/>
      <c r="T22" s="459"/>
      <c r="U22" s="459"/>
      <c r="V22" s="459"/>
      <c r="W22" s="459"/>
      <c r="X22" s="459"/>
      <c r="Y22" s="459"/>
      <c r="Z22" s="459"/>
      <c r="AA22" s="459"/>
      <c r="AB22" s="459"/>
      <c r="AC22" s="459"/>
      <c r="AD22" s="459"/>
      <c r="AE22" s="459"/>
    </row>
    <row r="23" spans="1:31" s="209" customFormat="1" ht="24.75" customHeight="1" x14ac:dyDescent="0.25">
      <c r="A23" s="464" t="s">
        <v>3</v>
      </c>
      <c r="B23" s="279" t="s">
        <v>6529</v>
      </c>
      <c r="C23" s="279"/>
      <c r="D23" s="279"/>
      <c r="E23" s="279"/>
      <c r="F23" s="279"/>
      <c r="G23" s="279"/>
      <c r="H23" s="466" t="s">
        <v>6530</v>
      </c>
      <c r="I23" s="466"/>
      <c r="J23" s="466"/>
      <c r="K23" s="466"/>
      <c r="L23" s="466" t="s">
        <v>6531</v>
      </c>
      <c r="M23" s="466"/>
      <c r="N23" s="466"/>
      <c r="O23" s="466"/>
      <c r="P23" s="466" t="s">
        <v>6532</v>
      </c>
      <c r="Q23" s="466"/>
      <c r="R23" s="466"/>
      <c r="S23" s="466"/>
      <c r="T23" s="466" t="s">
        <v>6533</v>
      </c>
      <c r="U23" s="466"/>
      <c r="V23" s="466"/>
      <c r="W23" s="466"/>
      <c r="X23" s="466" t="s">
        <v>6534</v>
      </c>
      <c r="Y23" s="466"/>
      <c r="Z23" s="466"/>
      <c r="AA23" s="466"/>
      <c r="AB23" s="466" t="s">
        <v>6535</v>
      </c>
      <c r="AC23" s="466"/>
      <c r="AD23" s="466"/>
      <c r="AE23" s="466"/>
    </row>
    <row r="24" spans="1:31" s="209" customFormat="1" ht="15.75" customHeight="1" x14ac:dyDescent="0.25">
      <c r="A24" s="465"/>
      <c r="B24" s="279" t="s">
        <v>6536</v>
      </c>
      <c r="C24" s="279"/>
      <c r="D24" s="279"/>
      <c r="E24" s="279"/>
      <c r="F24" s="279"/>
      <c r="G24" s="279"/>
      <c r="H24" s="279" t="s">
        <v>6537</v>
      </c>
      <c r="I24" s="279"/>
      <c r="J24" s="279"/>
      <c r="K24" s="279"/>
      <c r="L24" s="279" t="s">
        <v>6537</v>
      </c>
      <c r="M24" s="279"/>
      <c r="N24" s="279"/>
      <c r="O24" s="279"/>
      <c r="P24" s="279" t="s">
        <v>6537</v>
      </c>
      <c r="Q24" s="279"/>
      <c r="R24" s="279"/>
      <c r="S24" s="279"/>
      <c r="T24" s="279" t="s">
        <v>6537</v>
      </c>
      <c r="U24" s="279"/>
      <c r="V24" s="279"/>
      <c r="W24" s="279"/>
      <c r="X24" s="279" t="s">
        <v>6537</v>
      </c>
      <c r="Y24" s="279"/>
      <c r="Z24" s="279"/>
      <c r="AA24" s="279"/>
      <c r="AB24" s="279" t="s">
        <v>6537</v>
      </c>
      <c r="AC24" s="279"/>
      <c r="AD24" s="279"/>
      <c r="AE24" s="279"/>
    </row>
    <row r="25" spans="1:31" s="211" customFormat="1" ht="15.75" customHeight="1" x14ac:dyDescent="0.25">
      <c r="A25" s="210" t="s">
        <v>6506</v>
      </c>
      <c r="B25" s="279" t="s">
        <v>6538</v>
      </c>
      <c r="C25" s="279"/>
      <c r="D25" s="279"/>
      <c r="E25" s="279"/>
      <c r="F25" s="279"/>
      <c r="G25" s="279"/>
      <c r="H25" s="279" t="s">
        <v>6539</v>
      </c>
      <c r="I25" s="279"/>
      <c r="J25" s="279"/>
      <c r="K25" s="279"/>
      <c r="L25" s="279" t="s">
        <v>6540</v>
      </c>
      <c r="M25" s="279"/>
      <c r="N25" s="279"/>
      <c r="O25" s="279"/>
      <c r="P25" s="279" t="s">
        <v>6541</v>
      </c>
      <c r="Q25" s="279"/>
      <c r="R25" s="279"/>
      <c r="S25" s="279"/>
      <c r="T25" s="279" t="s">
        <v>6542</v>
      </c>
      <c r="U25" s="279"/>
      <c r="V25" s="279"/>
      <c r="W25" s="279"/>
      <c r="X25" s="279" t="s">
        <v>6543</v>
      </c>
      <c r="Y25" s="279"/>
      <c r="Z25" s="279"/>
      <c r="AA25" s="279"/>
      <c r="AB25" s="279" t="s">
        <v>6544</v>
      </c>
      <c r="AC25" s="279"/>
      <c r="AD25" s="279"/>
      <c r="AE25" s="279"/>
    </row>
    <row r="26" spans="1:31" s="211" customFormat="1" ht="15.75" customHeight="1" x14ac:dyDescent="0.25">
      <c r="A26" s="212"/>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row>
    <row r="27" spans="1:31" s="211" customFormat="1" ht="15.75" customHeight="1" x14ac:dyDescent="0.25">
      <c r="A27" s="212"/>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row>
    <row r="28" spans="1:31" s="211" customFormat="1" ht="15.75" customHeight="1" x14ac:dyDescent="0.25">
      <c r="A28" s="212"/>
      <c r="B28" s="311"/>
      <c r="C28" s="311"/>
      <c r="D28" s="311"/>
      <c r="E28" s="311"/>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row>
    <row r="29" spans="1:31" s="202" customFormat="1" ht="53.25" customHeight="1" x14ac:dyDescent="0.25">
      <c r="A29" s="457" t="s">
        <v>6545</v>
      </c>
      <c r="B29" s="457"/>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457"/>
      <c r="AB29" s="457"/>
      <c r="AC29" s="457"/>
      <c r="AD29" s="457"/>
      <c r="AE29" s="457"/>
    </row>
    <row r="30" spans="1:31" s="202" customFormat="1" ht="36.75" customHeight="1" x14ac:dyDescent="0.25">
      <c r="A30" s="467" t="s">
        <v>6546</v>
      </c>
      <c r="B30" s="467"/>
      <c r="C30" s="467"/>
      <c r="D30" s="467"/>
      <c r="E30" s="467"/>
      <c r="F30" s="467"/>
      <c r="G30" s="467"/>
      <c r="H30" s="467"/>
      <c r="I30" s="467"/>
      <c r="J30" s="467"/>
      <c r="K30" s="467"/>
      <c r="L30" s="467"/>
      <c r="M30" s="467"/>
      <c r="N30" s="467"/>
      <c r="O30" s="467"/>
      <c r="P30" s="467"/>
      <c r="Q30" s="467"/>
      <c r="R30" s="467"/>
      <c r="S30" s="467"/>
      <c r="T30" s="467"/>
      <c r="U30" s="467"/>
      <c r="V30" s="467"/>
      <c r="W30" s="467"/>
      <c r="X30" s="467"/>
      <c r="Y30" s="467"/>
      <c r="Z30" s="467"/>
      <c r="AA30" s="467"/>
      <c r="AB30" s="467"/>
      <c r="AC30" s="467"/>
      <c r="AD30" s="467"/>
      <c r="AE30" s="467"/>
    </row>
    <row r="31" spans="1:31" s="1" customFormat="1" ht="15.75" x14ac:dyDescent="0.25">
      <c r="A31" s="208"/>
      <c r="B31" s="208"/>
      <c r="C31" s="208"/>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row>
    <row r="32" spans="1:31" s="202" customFormat="1" ht="15.75" x14ac:dyDescent="0.25">
      <c r="A32" s="459" t="s">
        <v>6547</v>
      </c>
      <c r="B32" s="459"/>
      <c r="C32" s="459"/>
      <c r="D32" s="459"/>
      <c r="E32" s="459"/>
      <c r="F32" s="459"/>
      <c r="G32" s="459"/>
      <c r="H32" s="459"/>
      <c r="I32" s="459"/>
      <c r="J32" s="459"/>
      <c r="K32" s="459"/>
      <c r="L32" s="459"/>
      <c r="M32" s="459"/>
      <c r="N32" s="459"/>
      <c r="O32" s="459"/>
      <c r="P32" s="459"/>
      <c r="Q32" s="459"/>
      <c r="R32" s="459"/>
      <c r="S32" s="459"/>
      <c r="T32" s="459"/>
      <c r="U32" s="459"/>
      <c r="V32" s="459"/>
      <c r="W32" s="459"/>
      <c r="X32" s="459"/>
      <c r="Y32" s="459"/>
      <c r="Z32" s="459"/>
      <c r="AA32" s="459"/>
      <c r="AB32" s="459"/>
      <c r="AC32" s="459"/>
      <c r="AD32" s="459"/>
      <c r="AE32" s="459"/>
    </row>
    <row r="33" spans="1:31" s="202" customFormat="1" ht="15.75" x14ac:dyDescent="0.25">
      <c r="A33" s="459" t="s">
        <v>6548</v>
      </c>
      <c r="B33" s="459"/>
      <c r="C33" s="459"/>
      <c r="D33" s="459"/>
      <c r="E33" s="459"/>
      <c r="F33" s="459"/>
      <c r="G33" s="459"/>
      <c r="H33" s="459"/>
      <c r="I33" s="459"/>
      <c r="J33" s="459"/>
      <c r="K33" s="459"/>
      <c r="L33" s="459"/>
      <c r="M33" s="459"/>
      <c r="N33" s="459"/>
      <c r="O33" s="459"/>
      <c r="P33" s="459"/>
      <c r="Q33" s="459"/>
      <c r="R33" s="459"/>
      <c r="S33" s="459"/>
      <c r="T33" s="459"/>
      <c r="U33" s="459"/>
      <c r="V33" s="459"/>
      <c r="W33" s="459"/>
      <c r="X33" s="459"/>
      <c r="Y33" s="459"/>
      <c r="Z33" s="459"/>
      <c r="AA33" s="459"/>
      <c r="AB33" s="459"/>
      <c r="AC33" s="459"/>
      <c r="AD33" s="459"/>
      <c r="AE33" s="459"/>
    </row>
    <row r="34" spans="1:31" s="202" customFormat="1" ht="15.75" x14ac:dyDescent="0.25">
      <c r="A34" s="459" t="s">
        <v>6549</v>
      </c>
      <c r="B34" s="459"/>
      <c r="C34" s="459"/>
      <c r="D34" s="459"/>
      <c r="E34" s="459"/>
      <c r="F34" s="459"/>
      <c r="G34" s="459"/>
      <c r="H34" s="459"/>
      <c r="I34" s="459"/>
      <c r="J34" s="459"/>
      <c r="K34" s="459"/>
      <c r="L34" s="459"/>
      <c r="M34" s="459"/>
      <c r="N34" s="459"/>
      <c r="O34" s="459"/>
      <c r="P34" s="459"/>
      <c r="Q34" s="459"/>
      <c r="R34" s="459"/>
      <c r="S34" s="459"/>
      <c r="T34" s="459"/>
      <c r="U34" s="459"/>
      <c r="V34" s="459"/>
      <c r="W34" s="459"/>
      <c r="X34" s="459"/>
      <c r="Y34" s="459"/>
      <c r="Z34" s="459"/>
      <c r="AA34" s="459"/>
      <c r="AB34" s="459"/>
      <c r="AC34" s="459"/>
      <c r="AD34" s="459"/>
      <c r="AE34" s="459"/>
    </row>
    <row r="35" spans="1:31" s="202" customFormat="1" ht="15.75" x14ac:dyDescent="0.25">
      <c r="A35" s="459" t="s">
        <v>6550</v>
      </c>
      <c r="B35" s="459"/>
      <c r="C35" s="459"/>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459"/>
      <c r="AB35" s="459"/>
      <c r="AC35" s="459"/>
      <c r="AD35" s="459"/>
      <c r="AE35" s="459"/>
    </row>
    <row r="36" spans="1:31" s="213" customFormat="1" ht="25.5" customHeight="1" x14ac:dyDescent="0.25">
      <c r="A36" s="468" t="s">
        <v>3</v>
      </c>
      <c r="B36" s="279" t="s">
        <v>6551</v>
      </c>
      <c r="C36" s="279"/>
      <c r="D36" s="279"/>
      <c r="E36" s="279"/>
      <c r="F36" s="279"/>
      <c r="G36" s="279"/>
      <c r="H36" s="466" t="s">
        <v>6530</v>
      </c>
      <c r="I36" s="466"/>
      <c r="J36" s="466"/>
      <c r="K36" s="466"/>
      <c r="L36" s="466" t="s">
        <v>6531</v>
      </c>
      <c r="M36" s="466"/>
      <c r="N36" s="466"/>
      <c r="O36" s="466"/>
      <c r="P36" s="466" t="s">
        <v>6532</v>
      </c>
      <c r="Q36" s="466"/>
      <c r="R36" s="466"/>
      <c r="S36" s="466"/>
      <c r="T36" s="466" t="s">
        <v>6533</v>
      </c>
      <c r="U36" s="466"/>
      <c r="V36" s="466"/>
      <c r="W36" s="466"/>
      <c r="X36" s="466" t="s">
        <v>6534</v>
      </c>
      <c r="Y36" s="466"/>
      <c r="Z36" s="466"/>
      <c r="AA36" s="466"/>
      <c r="AB36" s="466" t="s">
        <v>6535</v>
      </c>
      <c r="AC36" s="466"/>
      <c r="AD36" s="466"/>
      <c r="AE36" s="466"/>
    </row>
    <row r="37" spans="1:31" s="214" customFormat="1" ht="52.5" customHeight="1" x14ac:dyDescent="0.25">
      <c r="A37" s="468"/>
      <c r="B37" s="279"/>
      <c r="C37" s="279"/>
      <c r="D37" s="279"/>
      <c r="E37" s="279"/>
      <c r="F37" s="279"/>
      <c r="G37" s="279"/>
      <c r="H37" s="200" t="s">
        <v>6552</v>
      </c>
      <c r="I37" s="279" t="s">
        <v>6553</v>
      </c>
      <c r="J37" s="279"/>
      <c r="K37" s="200" t="s">
        <v>6554</v>
      </c>
      <c r="L37" s="200" t="s">
        <v>6552</v>
      </c>
      <c r="M37" s="279" t="s">
        <v>6553</v>
      </c>
      <c r="N37" s="279"/>
      <c r="O37" s="200" t="s">
        <v>6554</v>
      </c>
      <c r="P37" s="200" t="s">
        <v>6552</v>
      </c>
      <c r="Q37" s="279" t="s">
        <v>6553</v>
      </c>
      <c r="R37" s="279"/>
      <c r="S37" s="200" t="s">
        <v>6554</v>
      </c>
      <c r="T37" s="200" t="s">
        <v>6552</v>
      </c>
      <c r="U37" s="279" t="s">
        <v>6553</v>
      </c>
      <c r="V37" s="279"/>
      <c r="W37" s="200" t="s">
        <v>6554</v>
      </c>
      <c r="X37" s="200" t="s">
        <v>6552</v>
      </c>
      <c r="Y37" s="279" t="s">
        <v>6553</v>
      </c>
      <c r="Z37" s="279"/>
      <c r="AA37" s="200" t="s">
        <v>6554</v>
      </c>
      <c r="AB37" s="200" t="s">
        <v>6552</v>
      </c>
      <c r="AC37" s="279" t="s">
        <v>6553</v>
      </c>
      <c r="AD37" s="279"/>
      <c r="AE37" s="200" t="s">
        <v>6554</v>
      </c>
    </row>
    <row r="38" spans="1:31" s="214" customFormat="1" ht="15.75" x14ac:dyDescent="0.25">
      <c r="A38" s="468"/>
      <c r="B38" s="279"/>
      <c r="C38" s="279"/>
      <c r="D38" s="279"/>
      <c r="E38" s="279"/>
      <c r="F38" s="279"/>
      <c r="G38" s="279"/>
      <c r="H38" s="198" t="s">
        <v>535</v>
      </c>
      <c r="I38" s="302" t="s">
        <v>6555</v>
      </c>
      <c r="J38" s="302"/>
      <c r="K38" s="198" t="s">
        <v>6556</v>
      </c>
      <c r="L38" s="198" t="s">
        <v>535</v>
      </c>
      <c r="M38" s="302" t="s">
        <v>6555</v>
      </c>
      <c r="N38" s="302"/>
      <c r="O38" s="198" t="s">
        <v>6556</v>
      </c>
      <c r="P38" s="198" t="s">
        <v>535</v>
      </c>
      <c r="Q38" s="302" t="s">
        <v>6555</v>
      </c>
      <c r="R38" s="302"/>
      <c r="S38" s="198" t="s">
        <v>6556</v>
      </c>
      <c r="T38" s="198" t="s">
        <v>535</v>
      </c>
      <c r="U38" s="302" t="s">
        <v>6555</v>
      </c>
      <c r="V38" s="302"/>
      <c r="W38" s="198" t="s">
        <v>6556</v>
      </c>
      <c r="X38" s="198" t="s">
        <v>535</v>
      </c>
      <c r="Y38" s="302" t="s">
        <v>6555</v>
      </c>
      <c r="Z38" s="302"/>
      <c r="AA38" s="198" t="s">
        <v>6556</v>
      </c>
      <c r="AB38" s="198" t="s">
        <v>535</v>
      </c>
      <c r="AC38" s="302" t="s">
        <v>6555</v>
      </c>
      <c r="AD38" s="302"/>
      <c r="AE38" s="198" t="s">
        <v>6556</v>
      </c>
    </row>
    <row r="39" spans="1:31" s="215" customFormat="1" ht="13.5" x14ac:dyDescent="0.25">
      <c r="A39" s="210" t="s">
        <v>6506</v>
      </c>
      <c r="B39" s="469" t="s">
        <v>6538</v>
      </c>
      <c r="C39" s="470"/>
      <c r="D39" s="470"/>
      <c r="E39" s="470"/>
      <c r="F39" s="470"/>
      <c r="G39" s="470"/>
      <c r="H39" s="210" t="s">
        <v>6539</v>
      </c>
      <c r="I39" s="471" t="s">
        <v>6540</v>
      </c>
      <c r="J39" s="471"/>
      <c r="K39" s="210" t="s">
        <v>6541</v>
      </c>
      <c r="L39" s="210" t="s">
        <v>6542</v>
      </c>
      <c r="M39" s="471" t="s">
        <v>6543</v>
      </c>
      <c r="N39" s="471"/>
      <c r="O39" s="210" t="s">
        <v>6544</v>
      </c>
      <c r="P39" s="210" t="s">
        <v>6557</v>
      </c>
      <c r="Q39" s="471" t="s">
        <v>6558</v>
      </c>
      <c r="R39" s="471"/>
      <c r="S39" s="210" t="s">
        <v>6559</v>
      </c>
      <c r="T39" s="210" t="s">
        <v>6560</v>
      </c>
      <c r="U39" s="471" t="s">
        <v>6561</v>
      </c>
      <c r="V39" s="471"/>
      <c r="W39" s="210" t="s">
        <v>6562</v>
      </c>
      <c r="X39" s="210" t="s">
        <v>6563</v>
      </c>
      <c r="Y39" s="471" t="s">
        <v>6564</v>
      </c>
      <c r="Z39" s="471"/>
      <c r="AA39" s="210" t="s">
        <v>6565</v>
      </c>
      <c r="AB39" s="210" t="s">
        <v>6566</v>
      </c>
      <c r="AC39" s="471" t="s">
        <v>6567</v>
      </c>
      <c r="AD39" s="471"/>
      <c r="AE39" s="210" t="s">
        <v>6568</v>
      </c>
    </row>
    <row r="40" spans="1:31" s="99" customFormat="1" ht="12.75" x14ac:dyDescent="0.25">
      <c r="A40" s="212"/>
      <c r="B40" s="472"/>
      <c r="C40" s="473"/>
      <c r="D40" s="473"/>
      <c r="E40" s="473"/>
      <c r="F40" s="473"/>
      <c r="G40" s="473"/>
      <c r="H40" s="197"/>
      <c r="I40" s="311"/>
      <c r="J40" s="311"/>
      <c r="K40" s="216">
        <f t="shared" ref="K40:K45" si="0">+H40*I40</f>
        <v>0</v>
      </c>
      <c r="L40" s="197"/>
      <c r="M40" s="311"/>
      <c r="N40" s="311"/>
      <c r="O40" s="216">
        <f t="shared" ref="O40:O45" si="1">+L40*M40</f>
        <v>0</v>
      </c>
      <c r="P40" s="197"/>
      <c r="Q40" s="311"/>
      <c r="R40" s="311"/>
      <c r="S40" s="216">
        <f t="shared" ref="S40:S45" si="2">+P40*Q40</f>
        <v>0</v>
      </c>
      <c r="T40" s="197"/>
      <c r="U40" s="311"/>
      <c r="V40" s="311"/>
      <c r="W40" s="216">
        <f t="shared" ref="W40:W45" si="3">+T40*U40</f>
        <v>0</v>
      </c>
      <c r="X40" s="197"/>
      <c r="Y40" s="311"/>
      <c r="Z40" s="311"/>
      <c r="AA40" s="216">
        <f t="shared" ref="AA40:AA45" si="4">+X40*Y40</f>
        <v>0</v>
      </c>
      <c r="AB40" s="197"/>
      <c r="AC40" s="311"/>
      <c r="AD40" s="311"/>
      <c r="AE40" s="216">
        <f t="shared" ref="AE40:AE45" si="5">+AB40*AC40</f>
        <v>0</v>
      </c>
    </row>
    <row r="41" spans="1:31" s="99" customFormat="1" ht="12.75" x14ac:dyDescent="0.25">
      <c r="A41" s="212"/>
      <c r="B41" s="472"/>
      <c r="C41" s="473"/>
      <c r="D41" s="473"/>
      <c r="E41" s="473"/>
      <c r="F41" s="473"/>
      <c r="G41" s="473"/>
      <c r="H41" s="197"/>
      <c r="I41" s="311"/>
      <c r="J41" s="311"/>
      <c r="K41" s="216">
        <f t="shared" si="0"/>
        <v>0</v>
      </c>
      <c r="L41" s="197"/>
      <c r="M41" s="311"/>
      <c r="N41" s="311"/>
      <c r="O41" s="216">
        <f t="shared" si="1"/>
        <v>0</v>
      </c>
      <c r="P41" s="197"/>
      <c r="Q41" s="311"/>
      <c r="R41" s="311"/>
      <c r="S41" s="216">
        <f t="shared" si="2"/>
        <v>0</v>
      </c>
      <c r="T41" s="197"/>
      <c r="U41" s="311"/>
      <c r="V41" s="311"/>
      <c r="W41" s="216">
        <f t="shared" si="3"/>
        <v>0</v>
      </c>
      <c r="X41" s="197"/>
      <c r="Y41" s="311"/>
      <c r="Z41" s="311"/>
      <c r="AA41" s="216">
        <f t="shared" si="4"/>
        <v>0</v>
      </c>
      <c r="AB41" s="197"/>
      <c r="AC41" s="311"/>
      <c r="AD41" s="311"/>
      <c r="AE41" s="216">
        <f t="shared" si="5"/>
        <v>0</v>
      </c>
    </row>
    <row r="42" spans="1:31" s="99" customFormat="1" ht="12.75" x14ac:dyDescent="0.25">
      <c r="A42" s="212"/>
      <c r="B42" s="472"/>
      <c r="C42" s="473"/>
      <c r="D42" s="473"/>
      <c r="E42" s="473"/>
      <c r="F42" s="473"/>
      <c r="G42" s="473"/>
      <c r="H42" s="197"/>
      <c r="I42" s="311"/>
      <c r="J42" s="311"/>
      <c r="K42" s="216">
        <f t="shared" si="0"/>
        <v>0</v>
      </c>
      <c r="L42" s="197"/>
      <c r="M42" s="311"/>
      <c r="N42" s="311"/>
      <c r="O42" s="216">
        <f t="shared" si="1"/>
        <v>0</v>
      </c>
      <c r="P42" s="197"/>
      <c r="Q42" s="311"/>
      <c r="R42" s="311"/>
      <c r="S42" s="216">
        <f t="shared" si="2"/>
        <v>0</v>
      </c>
      <c r="T42" s="197"/>
      <c r="U42" s="311"/>
      <c r="V42" s="311"/>
      <c r="W42" s="216">
        <f t="shared" si="3"/>
        <v>0</v>
      </c>
      <c r="X42" s="197"/>
      <c r="Y42" s="311"/>
      <c r="Z42" s="311"/>
      <c r="AA42" s="216">
        <f t="shared" si="4"/>
        <v>0</v>
      </c>
      <c r="AB42" s="197"/>
      <c r="AC42" s="311"/>
      <c r="AD42" s="311"/>
      <c r="AE42" s="216">
        <f t="shared" si="5"/>
        <v>0</v>
      </c>
    </row>
    <row r="43" spans="1:31" s="99" customFormat="1" ht="12.75" x14ac:dyDescent="0.25">
      <c r="A43" s="212"/>
      <c r="B43" s="472"/>
      <c r="C43" s="473"/>
      <c r="D43" s="473"/>
      <c r="E43" s="473"/>
      <c r="F43" s="473"/>
      <c r="G43" s="473"/>
      <c r="H43" s="197"/>
      <c r="I43" s="311"/>
      <c r="J43" s="311"/>
      <c r="K43" s="216">
        <f t="shared" si="0"/>
        <v>0</v>
      </c>
      <c r="L43" s="197"/>
      <c r="M43" s="311"/>
      <c r="N43" s="311"/>
      <c r="O43" s="216">
        <f t="shared" si="1"/>
        <v>0</v>
      </c>
      <c r="P43" s="197"/>
      <c r="Q43" s="311"/>
      <c r="R43" s="311"/>
      <c r="S43" s="216">
        <f t="shared" si="2"/>
        <v>0</v>
      </c>
      <c r="T43" s="197"/>
      <c r="U43" s="311"/>
      <c r="V43" s="311"/>
      <c r="W43" s="216">
        <f t="shared" si="3"/>
        <v>0</v>
      </c>
      <c r="X43" s="197"/>
      <c r="Y43" s="311"/>
      <c r="Z43" s="311"/>
      <c r="AA43" s="216">
        <f t="shared" si="4"/>
        <v>0</v>
      </c>
      <c r="AB43" s="197"/>
      <c r="AC43" s="311"/>
      <c r="AD43" s="311"/>
      <c r="AE43" s="216">
        <f t="shared" si="5"/>
        <v>0</v>
      </c>
    </row>
    <row r="44" spans="1:31" s="99" customFormat="1" ht="12.75" x14ac:dyDescent="0.25">
      <c r="A44" s="212"/>
      <c r="B44" s="472"/>
      <c r="C44" s="473"/>
      <c r="D44" s="473"/>
      <c r="E44" s="473"/>
      <c r="F44" s="473"/>
      <c r="G44" s="473"/>
      <c r="H44" s="197"/>
      <c r="I44" s="311"/>
      <c r="J44" s="311"/>
      <c r="K44" s="216">
        <f t="shared" si="0"/>
        <v>0</v>
      </c>
      <c r="L44" s="197"/>
      <c r="M44" s="311"/>
      <c r="N44" s="311"/>
      <c r="O44" s="216">
        <f t="shared" si="1"/>
        <v>0</v>
      </c>
      <c r="P44" s="197"/>
      <c r="Q44" s="311"/>
      <c r="R44" s="311"/>
      <c r="S44" s="216">
        <f t="shared" si="2"/>
        <v>0</v>
      </c>
      <c r="T44" s="197"/>
      <c r="U44" s="311"/>
      <c r="V44" s="311"/>
      <c r="W44" s="216">
        <f t="shared" si="3"/>
        <v>0</v>
      </c>
      <c r="X44" s="197"/>
      <c r="Y44" s="311"/>
      <c r="Z44" s="311"/>
      <c r="AA44" s="216">
        <f t="shared" si="4"/>
        <v>0</v>
      </c>
      <c r="AB44" s="197"/>
      <c r="AC44" s="311"/>
      <c r="AD44" s="311"/>
      <c r="AE44" s="216">
        <f t="shared" si="5"/>
        <v>0</v>
      </c>
    </row>
    <row r="45" spans="1:31" s="99" customFormat="1" ht="12.75" x14ac:dyDescent="0.25">
      <c r="A45" s="212"/>
      <c r="B45" s="472"/>
      <c r="C45" s="473"/>
      <c r="D45" s="473"/>
      <c r="E45" s="473"/>
      <c r="F45" s="473"/>
      <c r="G45" s="473"/>
      <c r="H45" s="197"/>
      <c r="I45" s="311"/>
      <c r="J45" s="311"/>
      <c r="K45" s="216">
        <f t="shared" si="0"/>
        <v>0</v>
      </c>
      <c r="L45" s="197"/>
      <c r="M45" s="311"/>
      <c r="N45" s="311"/>
      <c r="O45" s="216">
        <f t="shared" si="1"/>
        <v>0</v>
      </c>
      <c r="P45" s="197"/>
      <c r="Q45" s="311"/>
      <c r="R45" s="311"/>
      <c r="S45" s="216">
        <f t="shared" si="2"/>
        <v>0</v>
      </c>
      <c r="T45" s="197"/>
      <c r="U45" s="311"/>
      <c r="V45" s="311"/>
      <c r="W45" s="216">
        <f t="shared" si="3"/>
        <v>0</v>
      </c>
      <c r="X45" s="197"/>
      <c r="Y45" s="311"/>
      <c r="Z45" s="311"/>
      <c r="AA45" s="216">
        <f t="shared" si="4"/>
        <v>0</v>
      </c>
      <c r="AB45" s="197"/>
      <c r="AC45" s="311"/>
      <c r="AD45" s="311"/>
      <c r="AE45" s="216">
        <f t="shared" si="5"/>
        <v>0</v>
      </c>
    </row>
    <row r="46" spans="1:31" s="211" customFormat="1" ht="66" customHeight="1" x14ac:dyDescent="0.25">
      <c r="A46" s="474" t="s">
        <v>6569</v>
      </c>
      <c r="B46" s="475"/>
      <c r="C46" s="475"/>
      <c r="D46" s="475"/>
      <c r="E46" s="475"/>
      <c r="F46" s="475"/>
      <c r="G46" s="475"/>
      <c r="H46" s="267" t="s">
        <v>6570</v>
      </c>
      <c r="I46" s="267"/>
      <c r="J46" s="267"/>
      <c r="K46" s="217">
        <f>SUM(K40:K45)</f>
        <v>0</v>
      </c>
      <c r="L46" s="267" t="s">
        <v>6571</v>
      </c>
      <c r="M46" s="267"/>
      <c r="N46" s="267"/>
      <c r="O46" s="217">
        <f>SUM(O40:O45)</f>
        <v>0</v>
      </c>
      <c r="P46" s="267" t="s">
        <v>6572</v>
      </c>
      <c r="Q46" s="267"/>
      <c r="R46" s="267"/>
      <c r="S46" s="217">
        <f>SUM(S40:S45)</f>
        <v>0</v>
      </c>
      <c r="T46" s="267" t="s">
        <v>6573</v>
      </c>
      <c r="U46" s="267"/>
      <c r="V46" s="267"/>
      <c r="W46" s="217">
        <f>SUM(W40:W45)</f>
        <v>0</v>
      </c>
      <c r="X46" s="267" t="s">
        <v>6574</v>
      </c>
      <c r="Y46" s="267"/>
      <c r="Z46" s="267"/>
      <c r="AA46" s="217">
        <f>SUM(AA40:AA45)</f>
        <v>0</v>
      </c>
      <c r="AB46" s="267" t="s">
        <v>6575</v>
      </c>
      <c r="AC46" s="267"/>
      <c r="AD46" s="267"/>
      <c r="AE46" s="217">
        <f>SUM(AE40:AE45)</f>
        <v>0</v>
      </c>
    </row>
    <row r="47" spans="1:31" s="202" customFormat="1" ht="52.5" customHeight="1" x14ac:dyDescent="0.25">
      <c r="A47" s="457" t="s">
        <v>6576</v>
      </c>
      <c r="B47" s="457"/>
      <c r="C47" s="457"/>
      <c r="D47" s="457"/>
      <c r="E47" s="457"/>
      <c r="F47" s="457"/>
      <c r="G47" s="457"/>
      <c r="H47" s="457"/>
      <c r="I47" s="457"/>
      <c r="J47" s="457"/>
      <c r="K47" s="457"/>
      <c r="L47" s="457"/>
      <c r="M47" s="457"/>
      <c r="N47" s="457"/>
      <c r="O47" s="457"/>
      <c r="P47" s="457"/>
      <c r="Q47" s="457"/>
      <c r="R47" s="457"/>
      <c r="S47" s="457"/>
      <c r="T47" s="457"/>
      <c r="U47" s="457"/>
      <c r="V47" s="457"/>
      <c r="W47" s="457"/>
      <c r="X47" s="457"/>
      <c r="Y47" s="457"/>
      <c r="Z47" s="457"/>
      <c r="AA47" s="457"/>
      <c r="AB47" s="457"/>
      <c r="AC47" s="457"/>
      <c r="AD47" s="457"/>
      <c r="AE47" s="457"/>
    </row>
    <row r="48" spans="1:31" s="202" customFormat="1" ht="15.75" x14ac:dyDescent="0.25">
      <c r="A48" s="467" t="s">
        <v>6577</v>
      </c>
      <c r="B48" s="467"/>
      <c r="C48" s="467"/>
      <c r="D48" s="467"/>
      <c r="E48" s="467"/>
      <c r="F48" s="467"/>
      <c r="G48" s="467"/>
      <c r="H48" s="467"/>
      <c r="I48" s="467"/>
      <c r="J48" s="467"/>
      <c r="K48" s="467"/>
      <c r="L48" s="467"/>
      <c r="M48" s="467"/>
      <c r="N48" s="467"/>
      <c r="O48" s="467"/>
      <c r="P48" s="467"/>
      <c r="Q48" s="467"/>
      <c r="R48" s="467"/>
      <c r="S48" s="467"/>
      <c r="T48" s="467"/>
      <c r="U48" s="467"/>
      <c r="V48" s="467"/>
      <c r="W48" s="467"/>
      <c r="X48" s="467"/>
      <c r="Y48" s="467"/>
      <c r="Z48" s="467"/>
      <c r="AA48" s="467"/>
      <c r="AB48" s="467"/>
      <c r="AC48" s="467"/>
      <c r="AD48" s="467"/>
      <c r="AE48" s="467"/>
    </row>
    <row r="49" spans="1:31" s="1" customFormat="1" ht="15.75" x14ac:dyDescent="0.25">
      <c r="A49" s="208"/>
      <c r="B49" s="208"/>
      <c r="C49" s="208"/>
      <c r="D49" s="208"/>
      <c r="E49" s="208"/>
      <c r="F49" s="208"/>
      <c r="G49" s="208"/>
      <c r="H49" s="208"/>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row>
    <row r="50" spans="1:31" s="202" customFormat="1" ht="15.75" x14ac:dyDescent="0.25">
      <c r="A50" s="459" t="s">
        <v>6578</v>
      </c>
      <c r="B50" s="459"/>
      <c r="C50" s="459"/>
      <c r="D50" s="459"/>
      <c r="E50" s="459"/>
      <c r="F50" s="459"/>
      <c r="G50" s="459"/>
      <c r="H50" s="459"/>
      <c r="I50" s="459"/>
      <c r="J50" s="459"/>
      <c r="K50" s="459"/>
      <c r="L50" s="459"/>
      <c r="M50" s="459"/>
      <c r="N50" s="459"/>
      <c r="O50" s="459"/>
      <c r="P50" s="459"/>
      <c r="Q50" s="459"/>
      <c r="R50" s="459"/>
      <c r="S50" s="459"/>
      <c r="T50" s="459"/>
      <c r="U50" s="459"/>
      <c r="V50" s="459"/>
      <c r="W50" s="459"/>
      <c r="X50" s="459"/>
      <c r="Y50" s="459"/>
      <c r="Z50" s="459"/>
      <c r="AA50" s="459"/>
      <c r="AB50" s="459"/>
      <c r="AC50" s="459"/>
      <c r="AD50" s="459"/>
      <c r="AE50" s="459"/>
    </row>
    <row r="51" spans="1:31" s="213" customFormat="1" ht="25.5" customHeight="1" x14ac:dyDescent="0.25">
      <c r="A51" s="468" t="s">
        <v>3</v>
      </c>
      <c r="B51" s="279" t="s">
        <v>6529</v>
      </c>
      <c r="C51" s="279"/>
      <c r="D51" s="279"/>
      <c r="E51" s="279"/>
      <c r="F51" s="279"/>
      <c r="G51" s="279"/>
      <c r="H51" s="466" t="s">
        <v>6530</v>
      </c>
      <c r="I51" s="466"/>
      <c r="J51" s="466"/>
      <c r="K51" s="466"/>
      <c r="L51" s="466" t="s">
        <v>6531</v>
      </c>
      <c r="M51" s="466"/>
      <c r="N51" s="466"/>
      <c r="O51" s="466"/>
      <c r="P51" s="466" t="s">
        <v>6532</v>
      </c>
      <c r="Q51" s="466"/>
      <c r="R51" s="466"/>
      <c r="S51" s="466"/>
      <c r="T51" s="466" t="s">
        <v>6533</v>
      </c>
      <c r="U51" s="466"/>
      <c r="V51" s="466"/>
      <c r="W51" s="466"/>
      <c r="X51" s="466" t="s">
        <v>6534</v>
      </c>
      <c r="Y51" s="466"/>
      <c r="Z51" s="466"/>
      <c r="AA51" s="466"/>
      <c r="AB51" s="466" t="s">
        <v>6535</v>
      </c>
      <c r="AC51" s="466"/>
      <c r="AD51" s="466"/>
      <c r="AE51" s="466"/>
    </row>
    <row r="52" spans="1:31" s="214" customFormat="1" ht="52.5" customHeight="1" x14ac:dyDescent="0.25">
      <c r="A52" s="468"/>
      <c r="B52" s="279"/>
      <c r="C52" s="279"/>
      <c r="D52" s="279"/>
      <c r="E52" s="279"/>
      <c r="F52" s="279"/>
      <c r="G52" s="279"/>
      <c r="H52" s="200" t="s">
        <v>6579</v>
      </c>
      <c r="I52" s="279" t="s">
        <v>6580</v>
      </c>
      <c r="J52" s="279"/>
      <c r="K52" s="200" t="s">
        <v>6554</v>
      </c>
      <c r="L52" s="200" t="s">
        <v>6579</v>
      </c>
      <c r="M52" s="279" t="s">
        <v>6580</v>
      </c>
      <c r="N52" s="279"/>
      <c r="O52" s="200" t="s">
        <v>6554</v>
      </c>
      <c r="P52" s="200" t="s">
        <v>6579</v>
      </c>
      <c r="Q52" s="279" t="s">
        <v>6580</v>
      </c>
      <c r="R52" s="279"/>
      <c r="S52" s="200" t="s">
        <v>6554</v>
      </c>
      <c r="T52" s="200" t="s">
        <v>6579</v>
      </c>
      <c r="U52" s="279" t="s">
        <v>6580</v>
      </c>
      <c r="V52" s="279"/>
      <c r="W52" s="200" t="s">
        <v>6554</v>
      </c>
      <c r="X52" s="200" t="s">
        <v>6579</v>
      </c>
      <c r="Y52" s="279" t="s">
        <v>6580</v>
      </c>
      <c r="Z52" s="279"/>
      <c r="AA52" s="200" t="s">
        <v>6554</v>
      </c>
      <c r="AB52" s="200" t="s">
        <v>6579</v>
      </c>
      <c r="AC52" s="279" t="s">
        <v>6580</v>
      </c>
      <c r="AD52" s="279"/>
      <c r="AE52" s="200" t="s">
        <v>6554</v>
      </c>
    </row>
    <row r="53" spans="1:31" s="214" customFormat="1" ht="27.75" customHeight="1" x14ac:dyDescent="0.25">
      <c r="A53" s="468"/>
      <c r="B53" s="279"/>
      <c r="C53" s="279"/>
      <c r="D53" s="279"/>
      <c r="E53" s="279"/>
      <c r="F53" s="279"/>
      <c r="G53" s="279"/>
      <c r="H53" s="198" t="s">
        <v>6581</v>
      </c>
      <c r="I53" s="302" t="s">
        <v>6556</v>
      </c>
      <c r="J53" s="302"/>
      <c r="K53" s="198" t="s">
        <v>6582</v>
      </c>
      <c r="L53" s="198" t="s">
        <v>6581</v>
      </c>
      <c r="M53" s="302" t="s">
        <v>6556</v>
      </c>
      <c r="N53" s="302"/>
      <c r="O53" s="198" t="s">
        <v>6582</v>
      </c>
      <c r="P53" s="198" t="s">
        <v>6581</v>
      </c>
      <c r="Q53" s="302" t="s">
        <v>6556</v>
      </c>
      <c r="R53" s="302"/>
      <c r="S53" s="198" t="s">
        <v>6582</v>
      </c>
      <c r="T53" s="198" t="s">
        <v>6581</v>
      </c>
      <c r="U53" s="302" t="s">
        <v>6556</v>
      </c>
      <c r="V53" s="302"/>
      <c r="W53" s="198" t="s">
        <v>6582</v>
      </c>
      <c r="X53" s="198" t="s">
        <v>6581</v>
      </c>
      <c r="Y53" s="302" t="s">
        <v>6556</v>
      </c>
      <c r="Z53" s="302"/>
      <c r="AA53" s="198" t="s">
        <v>6582</v>
      </c>
      <c r="AB53" s="198" t="s">
        <v>6581</v>
      </c>
      <c r="AC53" s="302" t="s">
        <v>6556</v>
      </c>
      <c r="AD53" s="302"/>
      <c r="AE53" s="198" t="s">
        <v>6582</v>
      </c>
    </row>
    <row r="54" spans="1:31" s="215" customFormat="1" ht="13.5" x14ac:dyDescent="0.25">
      <c r="A54" s="210" t="s">
        <v>6506</v>
      </c>
      <c r="B54" s="469" t="s">
        <v>6538</v>
      </c>
      <c r="C54" s="470"/>
      <c r="D54" s="470"/>
      <c r="E54" s="470"/>
      <c r="F54" s="470"/>
      <c r="G54" s="470"/>
      <c r="H54" s="210" t="s">
        <v>6539</v>
      </c>
      <c r="I54" s="471" t="s">
        <v>6540</v>
      </c>
      <c r="J54" s="471"/>
      <c r="K54" s="210" t="s">
        <v>6541</v>
      </c>
      <c r="L54" s="210" t="s">
        <v>6542</v>
      </c>
      <c r="M54" s="471" t="s">
        <v>6543</v>
      </c>
      <c r="N54" s="471"/>
      <c r="O54" s="210" t="s">
        <v>6544</v>
      </c>
      <c r="P54" s="210" t="s">
        <v>6557</v>
      </c>
      <c r="Q54" s="471" t="s">
        <v>6558</v>
      </c>
      <c r="R54" s="471"/>
      <c r="S54" s="210" t="s">
        <v>6559</v>
      </c>
      <c r="T54" s="210" t="s">
        <v>6560</v>
      </c>
      <c r="U54" s="471" t="s">
        <v>6561</v>
      </c>
      <c r="V54" s="471"/>
      <c r="W54" s="210" t="s">
        <v>6562</v>
      </c>
      <c r="X54" s="210" t="s">
        <v>6563</v>
      </c>
      <c r="Y54" s="471" t="s">
        <v>6564</v>
      </c>
      <c r="Z54" s="471"/>
      <c r="AA54" s="210" t="s">
        <v>6565</v>
      </c>
      <c r="AB54" s="210" t="s">
        <v>6566</v>
      </c>
      <c r="AC54" s="471" t="s">
        <v>6567</v>
      </c>
      <c r="AD54" s="471"/>
      <c r="AE54" s="210" t="s">
        <v>6568</v>
      </c>
    </row>
    <row r="55" spans="1:31" s="99" customFormat="1" ht="12.75" x14ac:dyDescent="0.25">
      <c r="A55" s="212"/>
      <c r="B55" s="472"/>
      <c r="C55" s="473"/>
      <c r="D55" s="473"/>
      <c r="E55" s="473"/>
      <c r="F55" s="473"/>
      <c r="G55" s="473"/>
      <c r="H55" s="197"/>
      <c r="I55" s="311"/>
      <c r="J55" s="311"/>
      <c r="K55" s="216">
        <f t="shared" ref="K55:K60" si="6">+H55*I55</f>
        <v>0</v>
      </c>
      <c r="L55" s="197"/>
      <c r="M55" s="311"/>
      <c r="N55" s="311"/>
      <c r="O55" s="216">
        <f t="shared" ref="O55:O60" si="7">+L55*M55</f>
        <v>0</v>
      </c>
      <c r="P55" s="197"/>
      <c r="Q55" s="311"/>
      <c r="R55" s="311"/>
      <c r="S55" s="216">
        <f t="shared" ref="S55:S60" si="8">+P55*Q55</f>
        <v>0</v>
      </c>
      <c r="T55" s="197"/>
      <c r="U55" s="311"/>
      <c r="V55" s="311"/>
      <c r="W55" s="216">
        <f t="shared" ref="W55:W60" si="9">+T55*U55</f>
        <v>0</v>
      </c>
      <c r="X55" s="197"/>
      <c r="Y55" s="311"/>
      <c r="Z55" s="311"/>
      <c r="AA55" s="216">
        <f t="shared" ref="AA55:AA60" si="10">+X55*Y55</f>
        <v>0</v>
      </c>
      <c r="AB55" s="197"/>
      <c r="AC55" s="311"/>
      <c r="AD55" s="311"/>
      <c r="AE55" s="216">
        <f t="shared" ref="AE55:AE60" si="11">+AB55*AC55</f>
        <v>0</v>
      </c>
    </row>
    <row r="56" spans="1:31" s="99" customFormat="1" ht="12.75" x14ac:dyDescent="0.25">
      <c r="A56" s="212"/>
      <c r="B56" s="472"/>
      <c r="C56" s="473"/>
      <c r="D56" s="473"/>
      <c r="E56" s="473"/>
      <c r="F56" s="473"/>
      <c r="G56" s="473"/>
      <c r="H56" s="197"/>
      <c r="I56" s="311"/>
      <c r="J56" s="311"/>
      <c r="K56" s="216">
        <f t="shared" si="6"/>
        <v>0</v>
      </c>
      <c r="L56" s="197"/>
      <c r="M56" s="311"/>
      <c r="N56" s="311"/>
      <c r="O56" s="216">
        <f t="shared" si="7"/>
        <v>0</v>
      </c>
      <c r="P56" s="197"/>
      <c r="Q56" s="311"/>
      <c r="R56" s="311"/>
      <c r="S56" s="216">
        <f t="shared" si="8"/>
        <v>0</v>
      </c>
      <c r="T56" s="197"/>
      <c r="U56" s="311"/>
      <c r="V56" s="311"/>
      <c r="W56" s="216">
        <f t="shared" si="9"/>
        <v>0</v>
      </c>
      <c r="X56" s="197"/>
      <c r="Y56" s="311"/>
      <c r="Z56" s="311"/>
      <c r="AA56" s="216">
        <f t="shared" si="10"/>
        <v>0</v>
      </c>
      <c r="AB56" s="197"/>
      <c r="AC56" s="311"/>
      <c r="AD56" s="311"/>
      <c r="AE56" s="216">
        <f t="shared" si="11"/>
        <v>0</v>
      </c>
    </row>
    <row r="57" spans="1:31" s="99" customFormat="1" ht="12.75" x14ac:dyDescent="0.25">
      <c r="A57" s="212"/>
      <c r="B57" s="472"/>
      <c r="C57" s="473"/>
      <c r="D57" s="473"/>
      <c r="E57" s="473"/>
      <c r="F57" s="473"/>
      <c r="G57" s="473"/>
      <c r="H57" s="197"/>
      <c r="I57" s="311"/>
      <c r="J57" s="311"/>
      <c r="K57" s="216">
        <f t="shared" si="6"/>
        <v>0</v>
      </c>
      <c r="L57" s="197"/>
      <c r="M57" s="311"/>
      <c r="N57" s="311"/>
      <c r="O57" s="216">
        <f t="shared" si="7"/>
        <v>0</v>
      </c>
      <c r="P57" s="197"/>
      <c r="Q57" s="311"/>
      <c r="R57" s="311"/>
      <c r="S57" s="216">
        <f t="shared" si="8"/>
        <v>0</v>
      </c>
      <c r="T57" s="197"/>
      <c r="U57" s="311"/>
      <c r="V57" s="311"/>
      <c r="W57" s="216">
        <f t="shared" si="9"/>
        <v>0</v>
      </c>
      <c r="X57" s="197"/>
      <c r="Y57" s="311"/>
      <c r="Z57" s="311"/>
      <c r="AA57" s="216">
        <f t="shared" si="10"/>
        <v>0</v>
      </c>
      <c r="AB57" s="197"/>
      <c r="AC57" s="311"/>
      <c r="AD57" s="311"/>
      <c r="AE57" s="216">
        <f t="shared" si="11"/>
        <v>0</v>
      </c>
    </row>
    <row r="58" spans="1:31" s="99" customFormat="1" ht="12.75" x14ac:dyDescent="0.25">
      <c r="A58" s="212"/>
      <c r="B58" s="472"/>
      <c r="C58" s="473"/>
      <c r="D58" s="473"/>
      <c r="E58" s="473"/>
      <c r="F58" s="473"/>
      <c r="G58" s="473"/>
      <c r="H58" s="197"/>
      <c r="I58" s="311"/>
      <c r="J58" s="311"/>
      <c r="K58" s="216">
        <f t="shared" si="6"/>
        <v>0</v>
      </c>
      <c r="L58" s="197"/>
      <c r="M58" s="311"/>
      <c r="N58" s="311"/>
      <c r="O58" s="216">
        <f t="shared" si="7"/>
        <v>0</v>
      </c>
      <c r="P58" s="197"/>
      <c r="Q58" s="311"/>
      <c r="R58" s="311"/>
      <c r="S58" s="216">
        <f t="shared" si="8"/>
        <v>0</v>
      </c>
      <c r="T58" s="197"/>
      <c r="U58" s="311"/>
      <c r="V58" s="311"/>
      <c r="W58" s="216">
        <f t="shared" si="9"/>
        <v>0</v>
      </c>
      <c r="X58" s="197"/>
      <c r="Y58" s="311"/>
      <c r="Z58" s="311"/>
      <c r="AA58" s="216">
        <f t="shared" si="10"/>
        <v>0</v>
      </c>
      <c r="AB58" s="197"/>
      <c r="AC58" s="311"/>
      <c r="AD58" s="311"/>
      <c r="AE58" s="216">
        <f t="shared" si="11"/>
        <v>0</v>
      </c>
    </row>
    <row r="59" spans="1:31" s="99" customFormat="1" ht="12.75" x14ac:dyDescent="0.25">
      <c r="A59" s="212"/>
      <c r="B59" s="472"/>
      <c r="C59" s="473"/>
      <c r="D59" s="473"/>
      <c r="E59" s="473"/>
      <c r="F59" s="473"/>
      <c r="G59" s="473"/>
      <c r="H59" s="197"/>
      <c r="I59" s="311"/>
      <c r="J59" s="311"/>
      <c r="K59" s="216">
        <f t="shared" si="6"/>
        <v>0</v>
      </c>
      <c r="L59" s="197"/>
      <c r="M59" s="311"/>
      <c r="N59" s="311"/>
      <c r="O59" s="216">
        <f t="shared" si="7"/>
        <v>0</v>
      </c>
      <c r="P59" s="197"/>
      <c r="Q59" s="311"/>
      <c r="R59" s="311"/>
      <c r="S59" s="216">
        <f t="shared" si="8"/>
        <v>0</v>
      </c>
      <c r="T59" s="197"/>
      <c r="U59" s="311"/>
      <c r="V59" s="311"/>
      <c r="W59" s="216">
        <f t="shared" si="9"/>
        <v>0</v>
      </c>
      <c r="X59" s="197"/>
      <c r="Y59" s="311"/>
      <c r="Z59" s="311"/>
      <c r="AA59" s="216">
        <f t="shared" si="10"/>
        <v>0</v>
      </c>
      <c r="AB59" s="197"/>
      <c r="AC59" s="311"/>
      <c r="AD59" s="311"/>
      <c r="AE59" s="216">
        <f t="shared" si="11"/>
        <v>0</v>
      </c>
    </row>
    <row r="60" spans="1:31" s="99" customFormat="1" ht="12.75" x14ac:dyDescent="0.25">
      <c r="A60" s="212"/>
      <c r="B60" s="472"/>
      <c r="C60" s="473"/>
      <c r="D60" s="473"/>
      <c r="E60" s="473"/>
      <c r="F60" s="473"/>
      <c r="G60" s="473"/>
      <c r="H60" s="197"/>
      <c r="I60" s="311"/>
      <c r="J60" s="311"/>
      <c r="K60" s="216">
        <f t="shared" si="6"/>
        <v>0</v>
      </c>
      <c r="L60" s="197"/>
      <c r="M60" s="311"/>
      <c r="N60" s="311"/>
      <c r="O60" s="216">
        <f t="shared" si="7"/>
        <v>0</v>
      </c>
      <c r="P60" s="197"/>
      <c r="Q60" s="311"/>
      <c r="R60" s="311"/>
      <c r="S60" s="216">
        <f t="shared" si="8"/>
        <v>0</v>
      </c>
      <c r="T60" s="197"/>
      <c r="U60" s="311"/>
      <c r="V60" s="311"/>
      <c r="W60" s="216">
        <f t="shared" si="9"/>
        <v>0</v>
      </c>
      <c r="X60" s="197"/>
      <c r="Y60" s="311"/>
      <c r="Z60" s="311"/>
      <c r="AA60" s="216">
        <f t="shared" si="10"/>
        <v>0</v>
      </c>
      <c r="AB60" s="197"/>
      <c r="AC60" s="311"/>
      <c r="AD60" s="311"/>
      <c r="AE60" s="216">
        <f t="shared" si="11"/>
        <v>0</v>
      </c>
    </row>
    <row r="61" spans="1:31" s="211" customFormat="1" ht="67.5" customHeight="1" x14ac:dyDescent="0.25">
      <c r="A61" s="469" t="s">
        <v>6569</v>
      </c>
      <c r="B61" s="470"/>
      <c r="C61" s="470"/>
      <c r="D61" s="470"/>
      <c r="E61" s="470"/>
      <c r="F61" s="470"/>
      <c r="G61" s="470"/>
      <c r="H61" s="279" t="s">
        <v>6583</v>
      </c>
      <c r="I61" s="279"/>
      <c r="J61" s="279"/>
      <c r="K61" s="217">
        <f>SUM(K55:K60)</f>
        <v>0</v>
      </c>
      <c r="L61" s="279" t="s">
        <v>6584</v>
      </c>
      <c r="M61" s="279"/>
      <c r="N61" s="279"/>
      <c r="O61" s="217">
        <f>SUM(O55:O60)</f>
        <v>0</v>
      </c>
      <c r="P61" s="279" t="s">
        <v>6585</v>
      </c>
      <c r="Q61" s="279"/>
      <c r="R61" s="279"/>
      <c r="S61" s="217">
        <f>SUM(S55:S60)</f>
        <v>0</v>
      </c>
      <c r="T61" s="279" t="s">
        <v>6586</v>
      </c>
      <c r="U61" s="279"/>
      <c r="V61" s="279"/>
      <c r="W61" s="217">
        <f>SUM(W55:W60)</f>
        <v>0</v>
      </c>
      <c r="X61" s="279" t="s">
        <v>6587</v>
      </c>
      <c r="Y61" s="279"/>
      <c r="Z61" s="279"/>
      <c r="AA61" s="217">
        <f>SUM(AA55:AA60)</f>
        <v>0</v>
      </c>
      <c r="AB61" s="279" t="s">
        <v>6588</v>
      </c>
      <c r="AC61" s="279"/>
      <c r="AD61" s="279"/>
      <c r="AE61" s="217">
        <f>SUM(AE55:AE60)</f>
        <v>0</v>
      </c>
    </row>
    <row r="62" spans="1:31" s="202" customFormat="1" ht="55.5" customHeight="1" x14ac:dyDescent="0.25">
      <c r="A62" s="457" t="s">
        <v>6589</v>
      </c>
      <c r="B62" s="457"/>
      <c r="C62" s="457"/>
      <c r="D62" s="457"/>
      <c r="E62" s="457"/>
      <c r="F62" s="457"/>
      <c r="G62" s="457"/>
      <c r="H62" s="457"/>
      <c r="I62" s="457"/>
      <c r="J62" s="457"/>
      <c r="K62" s="457"/>
      <c r="L62" s="457"/>
      <c r="M62" s="457"/>
      <c r="N62" s="457"/>
      <c r="O62" s="457"/>
      <c r="P62" s="457"/>
      <c r="Q62" s="457"/>
      <c r="R62" s="457"/>
      <c r="S62" s="457"/>
      <c r="T62" s="457"/>
      <c r="U62" s="457"/>
      <c r="V62" s="457"/>
      <c r="W62" s="457"/>
      <c r="X62" s="457"/>
      <c r="Y62" s="457"/>
      <c r="Z62" s="457"/>
      <c r="AA62" s="457"/>
      <c r="AB62" s="457"/>
      <c r="AC62" s="457"/>
      <c r="AD62" s="457"/>
      <c r="AE62" s="457"/>
    </row>
    <row r="63" spans="1:31" s="202" customFormat="1" ht="31.15" customHeight="1" x14ac:dyDescent="0.25">
      <c r="A63" s="467" t="s">
        <v>6590</v>
      </c>
      <c r="B63" s="467"/>
      <c r="C63" s="467"/>
      <c r="D63" s="467"/>
      <c r="E63" s="467"/>
      <c r="F63" s="467"/>
      <c r="G63" s="467"/>
      <c r="H63" s="467"/>
      <c r="I63" s="467"/>
      <c r="J63" s="467"/>
      <c r="K63" s="467"/>
      <c r="L63" s="467"/>
      <c r="M63" s="467"/>
      <c r="N63" s="467"/>
      <c r="O63" s="467"/>
      <c r="P63" s="467"/>
      <c r="Q63" s="467"/>
      <c r="R63" s="467"/>
      <c r="S63" s="467"/>
      <c r="T63" s="467"/>
      <c r="U63" s="467"/>
      <c r="V63" s="467"/>
      <c r="W63" s="467"/>
      <c r="X63" s="467"/>
      <c r="Y63" s="467"/>
      <c r="Z63" s="467"/>
      <c r="AA63" s="467"/>
      <c r="AB63" s="467"/>
      <c r="AC63" s="467"/>
      <c r="AD63" s="467"/>
      <c r="AE63" s="467"/>
    </row>
    <row r="64" spans="1:31" s="1" customFormat="1" ht="15.75" x14ac:dyDescent="0.25">
      <c r="A64" s="208"/>
      <c r="B64" s="208"/>
      <c r="C64" s="208"/>
      <c r="D64" s="208"/>
      <c r="E64" s="208"/>
      <c r="F64" s="208"/>
      <c r="G64" s="208"/>
      <c r="H64" s="208"/>
      <c r="I64" s="208"/>
      <c r="J64" s="208"/>
      <c r="K64" s="208"/>
      <c r="L64" s="208"/>
      <c r="M64" s="208"/>
      <c r="N64" s="208"/>
      <c r="O64" s="208"/>
      <c r="P64" s="208"/>
      <c r="Q64" s="208"/>
      <c r="R64" s="208"/>
      <c r="S64" s="208"/>
      <c r="T64" s="208"/>
      <c r="U64" s="208"/>
      <c r="V64" s="208"/>
      <c r="W64" s="208"/>
      <c r="X64" s="208"/>
      <c r="Y64" s="208"/>
      <c r="Z64" s="208"/>
      <c r="AA64" s="208"/>
      <c r="AB64" s="208"/>
      <c r="AC64" s="208"/>
      <c r="AD64" s="208"/>
      <c r="AE64" s="208"/>
    </row>
    <row r="65" spans="1:32" s="202" customFormat="1" ht="15.75" x14ac:dyDescent="0.25">
      <c r="A65" s="459" t="s">
        <v>6591</v>
      </c>
      <c r="B65" s="459"/>
      <c r="C65" s="459"/>
      <c r="D65" s="459"/>
      <c r="E65" s="459"/>
      <c r="F65" s="459"/>
      <c r="G65" s="459"/>
      <c r="H65" s="459"/>
      <c r="I65" s="459"/>
      <c r="J65" s="459"/>
      <c r="K65" s="459"/>
      <c r="L65" s="459"/>
      <c r="M65" s="459"/>
      <c r="N65" s="459"/>
      <c r="O65" s="459"/>
      <c r="P65" s="459"/>
      <c r="Q65" s="459"/>
      <c r="R65" s="459"/>
      <c r="S65" s="459"/>
      <c r="T65" s="459"/>
      <c r="U65" s="459"/>
      <c r="V65" s="459"/>
      <c r="W65" s="459"/>
      <c r="X65" s="459"/>
      <c r="Y65" s="459"/>
      <c r="Z65" s="459"/>
      <c r="AA65" s="459"/>
      <c r="AB65" s="459"/>
      <c r="AC65" s="459"/>
      <c r="AD65" s="459"/>
      <c r="AE65" s="459"/>
    </row>
    <row r="66" spans="1:32" s="1" customFormat="1" ht="39.75" customHeight="1" x14ac:dyDescent="0.25">
      <c r="A66" s="464" t="s">
        <v>3</v>
      </c>
      <c r="B66" s="476" t="s">
        <v>6592</v>
      </c>
      <c r="C66" s="477"/>
      <c r="D66" s="477"/>
      <c r="E66" s="477"/>
      <c r="F66" s="477"/>
      <c r="G66" s="478"/>
      <c r="H66" s="466" t="s">
        <v>6593</v>
      </c>
      <c r="I66" s="466"/>
      <c r="J66" s="466"/>
      <c r="K66" s="466"/>
      <c r="L66" s="466" t="s">
        <v>6594</v>
      </c>
      <c r="M66" s="466"/>
      <c r="N66" s="466"/>
      <c r="O66" s="466"/>
      <c r="P66" s="466" t="s">
        <v>6595</v>
      </c>
      <c r="Q66" s="466"/>
      <c r="R66" s="466"/>
      <c r="S66" s="466"/>
      <c r="T66" s="466" t="s">
        <v>6596</v>
      </c>
      <c r="U66" s="466"/>
      <c r="V66" s="466"/>
      <c r="W66" s="466"/>
      <c r="X66" s="466" t="s">
        <v>6597</v>
      </c>
      <c r="Y66" s="466"/>
      <c r="Z66" s="466"/>
      <c r="AA66" s="466"/>
      <c r="AB66" s="466" t="s">
        <v>6598</v>
      </c>
      <c r="AC66" s="466"/>
      <c r="AD66" s="466"/>
      <c r="AE66" s="466"/>
    </row>
    <row r="67" spans="1:32" s="1" customFormat="1" ht="15.75" x14ac:dyDescent="0.25">
      <c r="A67" s="465"/>
      <c r="B67" s="479"/>
      <c r="C67" s="480"/>
      <c r="D67" s="480"/>
      <c r="E67" s="480"/>
      <c r="F67" s="480"/>
      <c r="G67" s="481"/>
      <c r="H67" s="279" t="s">
        <v>6506</v>
      </c>
      <c r="I67" s="279"/>
      <c r="J67" s="279"/>
      <c r="K67" s="279"/>
      <c r="L67" s="279" t="s">
        <v>6538</v>
      </c>
      <c r="M67" s="279"/>
      <c r="N67" s="279"/>
      <c r="O67" s="279"/>
      <c r="P67" s="279" t="s">
        <v>6539</v>
      </c>
      <c r="Q67" s="279"/>
      <c r="R67" s="279"/>
      <c r="S67" s="279"/>
      <c r="T67" s="279" t="s">
        <v>6540</v>
      </c>
      <c r="U67" s="279"/>
      <c r="V67" s="279"/>
      <c r="W67" s="279"/>
      <c r="X67" s="279" t="s">
        <v>6541</v>
      </c>
      <c r="Y67" s="279"/>
      <c r="Z67" s="279"/>
      <c r="AA67" s="279"/>
      <c r="AB67" s="279" t="s">
        <v>6542</v>
      </c>
      <c r="AC67" s="279"/>
      <c r="AD67" s="279"/>
      <c r="AE67" s="279"/>
    </row>
    <row r="68" spans="1:32" s="1" customFormat="1" ht="39.75" customHeight="1" x14ac:dyDescent="0.25">
      <c r="A68" s="210" t="s">
        <v>6506</v>
      </c>
      <c r="B68" s="279" t="s">
        <v>6599</v>
      </c>
      <c r="C68" s="279"/>
      <c r="D68" s="279"/>
      <c r="E68" s="279"/>
      <c r="F68" s="279"/>
      <c r="G68" s="279"/>
      <c r="H68" s="482">
        <f>+K46</f>
        <v>0</v>
      </c>
      <c r="I68" s="483"/>
      <c r="J68" s="483"/>
      <c r="K68" s="483"/>
      <c r="L68" s="482">
        <f>+O46</f>
        <v>0</v>
      </c>
      <c r="M68" s="483"/>
      <c r="N68" s="483"/>
      <c r="O68" s="483"/>
      <c r="P68" s="482">
        <f>+S46</f>
        <v>0</v>
      </c>
      <c r="Q68" s="483"/>
      <c r="R68" s="483"/>
      <c r="S68" s="483"/>
      <c r="T68" s="482">
        <f>+W46</f>
        <v>0</v>
      </c>
      <c r="U68" s="483"/>
      <c r="V68" s="483"/>
      <c r="W68" s="483"/>
      <c r="X68" s="482">
        <f>+AA46</f>
        <v>0</v>
      </c>
      <c r="Y68" s="483"/>
      <c r="Z68" s="483"/>
      <c r="AA68" s="483"/>
      <c r="AB68" s="482">
        <f>+AE46</f>
        <v>0</v>
      </c>
      <c r="AC68" s="483"/>
      <c r="AD68" s="483"/>
      <c r="AE68" s="483"/>
    </row>
    <row r="69" spans="1:32" s="1" customFormat="1" ht="39.75" customHeight="1" x14ac:dyDescent="0.25">
      <c r="A69" s="210" t="s">
        <v>6538</v>
      </c>
      <c r="B69" s="279" t="s">
        <v>6600</v>
      </c>
      <c r="C69" s="279"/>
      <c r="D69" s="279"/>
      <c r="E69" s="279"/>
      <c r="F69" s="279"/>
      <c r="G69" s="279"/>
      <c r="H69" s="482">
        <f>+K61</f>
        <v>0</v>
      </c>
      <c r="I69" s="483"/>
      <c r="J69" s="483"/>
      <c r="K69" s="483"/>
      <c r="L69" s="482">
        <f>+O61</f>
        <v>0</v>
      </c>
      <c r="M69" s="483"/>
      <c r="N69" s="483"/>
      <c r="O69" s="483"/>
      <c r="P69" s="482">
        <f>+S61</f>
        <v>0</v>
      </c>
      <c r="Q69" s="483"/>
      <c r="R69" s="483"/>
      <c r="S69" s="483"/>
      <c r="T69" s="482">
        <f>+W61</f>
        <v>0</v>
      </c>
      <c r="U69" s="483"/>
      <c r="V69" s="483"/>
      <c r="W69" s="483"/>
      <c r="X69" s="482">
        <f>+AA61</f>
        <v>0</v>
      </c>
      <c r="Y69" s="483"/>
      <c r="Z69" s="483"/>
      <c r="AA69" s="483"/>
      <c r="AB69" s="482">
        <f>+AE61</f>
        <v>0</v>
      </c>
      <c r="AC69" s="483"/>
      <c r="AD69" s="483"/>
      <c r="AE69" s="483"/>
    </row>
    <row r="70" spans="1:32" s="1" customFormat="1" ht="25.5" customHeight="1" x14ac:dyDescent="0.25">
      <c r="A70" s="210" t="s">
        <v>6539</v>
      </c>
      <c r="B70" s="279" t="s">
        <v>6601</v>
      </c>
      <c r="C70" s="279"/>
      <c r="D70" s="279"/>
      <c r="E70" s="279"/>
      <c r="F70" s="279"/>
      <c r="G70" s="279"/>
      <c r="H70" s="482">
        <f>+IF(H68-H69&lt;0,0,H68-H69)</f>
        <v>0</v>
      </c>
      <c r="I70" s="483"/>
      <c r="J70" s="483"/>
      <c r="K70" s="483"/>
      <c r="L70" s="482">
        <f>+IF(L68-L69&lt;0,0,L68-L69)</f>
        <v>0</v>
      </c>
      <c r="M70" s="483"/>
      <c r="N70" s="483"/>
      <c r="O70" s="483"/>
      <c r="P70" s="482">
        <f>+IF(P68-P69&lt;0,0,P68-P69)</f>
        <v>0</v>
      </c>
      <c r="Q70" s="483"/>
      <c r="R70" s="483"/>
      <c r="S70" s="483"/>
      <c r="T70" s="482">
        <f>+IF(T68-T69&lt;0,0,T68-T69)</f>
        <v>0</v>
      </c>
      <c r="U70" s="483"/>
      <c r="V70" s="483"/>
      <c r="W70" s="483"/>
      <c r="X70" s="482">
        <f>+IF(X68-X69&lt;0,0,X68-X69)</f>
        <v>0</v>
      </c>
      <c r="Y70" s="483"/>
      <c r="Z70" s="483"/>
      <c r="AA70" s="483"/>
      <c r="AB70" s="482">
        <f>+IF(AB68-AB69&lt;0,0,AB68-AB69)</f>
        <v>0</v>
      </c>
      <c r="AC70" s="483"/>
      <c r="AD70" s="483"/>
      <c r="AE70" s="483"/>
    </row>
    <row r="71" spans="1:32" s="202" customFormat="1" ht="32.25" customHeight="1" x14ac:dyDescent="0.25">
      <c r="A71" s="457" t="s">
        <v>6602</v>
      </c>
      <c r="B71" s="457"/>
      <c r="C71" s="457"/>
      <c r="D71" s="457"/>
      <c r="E71" s="457"/>
      <c r="F71" s="457"/>
      <c r="G71" s="457"/>
      <c r="H71" s="457"/>
      <c r="I71" s="457"/>
      <c r="J71" s="457"/>
      <c r="K71" s="457"/>
      <c r="L71" s="457"/>
      <c r="M71" s="457"/>
      <c r="N71" s="457"/>
      <c r="O71" s="457"/>
      <c r="P71" s="457"/>
      <c r="Q71" s="457"/>
      <c r="R71" s="457"/>
      <c r="S71" s="457"/>
      <c r="T71" s="457"/>
      <c r="U71" s="457"/>
      <c r="V71" s="457"/>
      <c r="W71" s="457"/>
      <c r="X71" s="457"/>
      <c r="Y71" s="457"/>
      <c r="Z71" s="457"/>
      <c r="AA71" s="457"/>
      <c r="AB71" s="457"/>
      <c r="AC71" s="457"/>
      <c r="AD71" s="457"/>
      <c r="AE71" s="457"/>
    </row>
    <row r="72" spans="1:32" s="202" customFormat="1" ht="15.75" x14ac:dyDescent="0.25">
      <c r="A72" s="467" t="s">
        <v>6603</v>
      </c>
      <c r="B72" s="467"/>
      <c r="C72" s="467"/>
      <c r="D72" s="467"/>
      <c r="E72" s="467"/>
      <c r="F72" s="467"/>
      <c r="G72" s="467"/>
      <c r="H72" s="467"/>
      <c r="I72" s="467"/>
      <c r="J72" s="467"/>
      <c r="K72" s="467"/>
      <c r="L72" s="467"/>
      <c r="M72" s="467"/>
      <c r="N72" s="467"/>
      <c r="O72" s="467"/>
      <c r="P72" s="467"/>
      <c r="Q72" s="467"/>
      <c r="R72" s="467"/>
      <c r="S72" s="467"/>
      <c r="T72" s="467"/>
      <c r="U72" s="467"/>
      <c r="V72" s="467"/>
      <c r="W72" s="467"/>
      <c r="X72" s="467"/>
      <c r="Y72" s="467"/>
      <c r="Z72" s="467"/>
      <c r="AA72" s="467"/>
      <c r="AB72" s="467"/>
      <c r="AC72" s="467"/>
      <c r="AD72" s="467"/>
      <c r="AE72" s="467"/>
    </row>
    <row r="73" spans="1:32" s="1" customFormat="1" ht="15.75" x14ac:dyDescent="0.25">
      <c r="A73" s="208"/>
      <c r="B73" s="208"/>
      <c r="C73" s="208"/>
      <c r="D73" s="208"/>
      <c r="E73" s="208"/>
      <c r="F73" s="208"/>
      <c r="G73" s="208"/>
      <c r="H73" s="208"/>
      <c r="I73" s="208"/>
      <c r="J73" s="208"/>
      <c r="K73" s="208"/>
      <c r="L73" s="208"/>
      <c r="M73" s="208"/>
      <c r="N73" s="208"/>
      <c r="O73" s="208"/>
      <c r="P73" s="208"/>
      <c r="Q73" s="208"/>
      <c r="R73" s="208"/>
      <c r="S73" s="208"/>
      <c r="T73" s="208"/>
      <c r="U73" s="208"/>
      <c r="V73" s="208"/>
      <c r="W73" s="208"/>
      <c r="X73" s="208"/>
      <c r="Y73" s="208"/>
      <c r="Z73" s="208"/>
      <c r="AA73" s="208"/>
      <c r="AB73" s="208"/>
      <c r="AC73" s="208"/>
      <c r="AD73" s="208"/>
      <c r="AE73" s="208"/>
    </row>
    <row r="74" spans="1:32" s="202" customFormat="1" ht="15.75" x14ac:dyDescent="0.25">
      <c r="A74" s="459" t="s">
        <v>6604</v>
      </c>
      <c r="B74" s="459"/>
      <c r="C74" s="459"/>
      <c r="D74" s="459"/>
      <c r="E74" s="459"/>
      <c r="F74" s="459"/>
      <c r="G74" s="459"/>
      <c r="H74" s="459"/>
      <c r="I74" s="459"/>
      <c r="J74" s="459"/>
      <c r="K74" s="459"/>
      <c r="L74" s="459"/>
      <c r="M74" s="459"/>
      <c r="N74" s="459"/>
      <c r="O74" s="459"/>
      <c r="P74" s="459"/>
      <c r="Q74" s="459"/>
      <c r="R74" s="459"/>
      <c r="S74" s="459"/>
      <c r="T74" s="459"/>
      <c r="U74" s="459"/>
      <c r="V74" s="459"/>
      <c r="W74" s="459"/>
      <c r="X74" s="459"/>
      <c r="Y74" s="459"/>
      <c r="Z74" s="459"/>
      <c r="AA74" s="459"/>
      <c r="AB74" s="459"/>
      <c r="AC74" s="459"/>
      <c r="AD74" s="459"/>
      <c r="AE74" s="459"/>
    </row>
    <row r="75" spans="1:32" s="202" customFormat="1" ht="15.75" x14ac:dyDescent="0.25">
      <c r="A75" s="484" t="s">
        <v>6605</v>
      </c>
      <c r="B75" s="484"/>
      <c r="C75" s="484"/>
      <c r="D75" s="484"/>
      <c r="E75" s="484"/>
      <c r="F75" s="484"/>
      <c r="G75" s="484"/>
      <c r="H75" s="484"/>
      <c r="I75" s="484"/>
      <c r="J75" s="484"/>
      <c r="K75" s="484"/>
      <c r="L75" s="484"/>
      <c r="M75" s="484"/>
      <c r="N75" s="484"/>
      <c r="O75" s="484"/>
      <c r="P75" s="484"/>
      <c r="Q75" s="484"/>
      <c r="R75" s="484"/>
      <c r="S75" s="484"/>
      <c r="T75" s="484"/>
      <c r="U75" s="484"/>
      <c r="V75" s="484"/>
      <c r="W75" s="484"/>
      <c r="X75" s="484"/>
      <c r="Y75" s="484"/>
      <c r="Z75" s="484"/>
      <c r="AA75" s="484"/>
      <c r="AB75" s="484"/>
      <c r="AC75" s="484"/>
      <c r="AD75" s="484"/>
      <c r="AE75" s="484"/>
      <c r="AF75" s="218"/>
    </row>
    <row r="76" spans="1:32" s="1" customFormat="1" ht="25.5" customHeight="1" x14ac:dyDescent="0.25">
      <c r="A76" s="468" t="s">
        <v>3</v>
      </c>
      <c r="B76" s="279" t="s">
        <v>851</v>
      </c>
      <c r="C76" s="279"/>
      <c r="D76" s="279"/>
      <c r="E76" s="279"/>
      <c r="F76" s="279"/>
      <c r="G76" s="279"/>
      <c r="H76" s="466" t="s">
        <v>6530</v>
      </c>
      <c r="I76" s="466"/>
      <c r="J76" s="466"/>
      <c r="K76" s="466"/>
      <c r="L76" s="466" t="s">
        <v>6531</v>
      </c>
      <c r="M76" s="466"/>
      <c r="N76" s="466"/>
      <c r="O76" s="466"/>
      <c r="P76" s="466" t="s">
        <v>6532</v>
      </c>
      <c r="Q76" s="466"/>
      <c r="R76" s="466"/>
      <c r="S76" s="466"/>
      <c r="T76" s="466" t="s">
        <v>6533</v>
      </c>
      <c r="U76" s="466"/>
      <c r="V76" s="466"/>
      <c r="W76" s="466"/>
      <c r="X76" s="466" t="s">
        <v>6534</v>
      </c>
      <c r="Y76" s="466"/>
      <c r="Z76" s="466"/>
      <c r="AA76" s="466"/>
      <c r="AB76" s="466" t="s">
        <v>6535</v>
      </c>
      <c r="AC76" s="466"/>
      <c r="AD76" s="466"/>
      <c r="AE76" s="466"/>
    </row>
    <row r="77" spans="1:32" s="219" customFormat="1" ht="52.5" customHeight="1" x14ac:dyDescent="0.25">
      <c r="A77" s="468"/>
      <c r="B77" s="279"/>
      <c r="C77" s="279"/>
      <c r="D77" s="279"/>
      <c r="E77" s="279"/>
      <c r="F77" s="279"/>
      <c r="G77" s="279"/>
      <c r="H77" s="200" t="s">
        <v>6606</v>
      </c>
      <c r="I77" s="279" t="s">
        <v>6607</v>
      </c>
      <c r="J77" s="279"/>
      <c r="K77" s="200" t="s">
        <v>6608</v>
      </c>
      <c r="L77" s="200" t="s">
        <v>6606</v>
      </c>
      <c r="M77" s="485" t="s">
        <v>6607</v>
      </c>
      <c r="N77" s="486"/>
      <c r="O77" s="200" t="s">
        <v>6608</v>
      </c>
      <c r="P77" s="200" t="s">
        <v>6606</v>
      </c>
      <c r="Q77" s="485" t="s">
        <v>6607</v>
      </c>
      <c r="R77" s="486"/>
      <c r="S77" s="200" t="s">
        <v>6608</v>
      </c>
      <c r="T77" s="200" t="s">
        <v>6606</v>
      </c>
      <c r="U77" s="485" t="s">
        <v>6607</v>
      </c>
      <c r="V77" s="486"/>
      <c r="W77" s="200" t="s">
        <v>6608</v>
      </c>
      <c r="X77" s="200" t="s">
        <v>6606</v>
      </c>
      <c r="Y77" s="485" t="s">
        <v>6607</v>
      </c>
      <c r="Z77" s="486"/>
      <c r="AA77" s="200" t="s">
        <v>6608</v>
      </c>
      <c r="AB77" s="200" t="s">
        <v>6606</v>
      </c>
      <c r="AC77" s="485" t="s">
        <v>6607</v>
      </c>
      <c r="AD77" s="486"/>
      <c r="AE77" s="200" t="s">
        <v>6608</v>
      </c>
    </row>
    <row r="78" spans="1:32" s="219" customFormat="1" ht="40.5" customHeight="1" x14ac:dyDescent="0.25">
      <c r="A78" s="468"/>
      <c r="B78" s="279" t="s">
        <v>6609</v>
      </c>
      <c r="C78" s="279"/>
      <c r="D78" s="279"/>
      <c r="E78" s="279" t="s">
        <v>785</v>
      </c>
      <c r="F78" s="279"/>
      <c r="G78" s="279"/>
      <c r="H78" s="198" t="s">
        <v>6610</v>
      </c>
      <c r="I78" s="302" t="s">
        <v>6556</v>
      </c>
      <c r="J78" s="302"/>
      <c r="K78" s="198" t="s">
        <v>6611</v>
      </c>
      <c r="L78" s="198" t="s">
        <v>6610</v>
      </c>
      <c r="M78" s="302" t="s">
        <v>6556</v>
      </c>
      <c r="N78" s="302"/>
      <c r="O78" s="198" t="s">
        <v>6612</v>
      </c>
      <c r="P78" s="198" t="s">
        <v>6610</v>
      </c>
      <c r="Q78" s="302" t="s">
        <v>6556</v>
      </c>
      <c r="R78" s="302"/>
      <c r="S78" s="198" t="s">
        <v>6612</v>
      </c>
      <c r="T78" s="198" t="s">
        <v>6610</v>
      </c>
      <c r="U78" s="302" t="s">
        <v>6556</v>
      </c>
      <c r="V78" s="302"/>
      <c r="W78" s="198" t="s">
        <v>6612</v>
      </c>
      <c r="X78" s="198" t="s">
        <v>6610</v>
      </c>
      <c r="Y78" s="302" t="s">
        <v>6556</v>
      </c>
      <c r="Z78" s="302"/>
      <c r="AA78" s="198" t="s">
        <v>6611</v>
      </c>
      <c r="AB78" s="198" t="s">
        <v>6610</v>
      </c>
      <c r="AC78" s="302" t="s">
        <v>6556</v>
      </c>
      <c r="AD78" s="302"/>
      <c r="AE78" s="198" t="s">
        <v>6612</v>
      </c>
    </row>
    <row r="79" spans="1:32" s="211" customFormat="1" ht="13.5" x14ac:dyDescent="0.25">
      <c r="A79" s="210" t="s">
        <v>6506</v>
      </c>
      <c r="B79" s="279" t="s">
        <v>6507</v>
      </c>
      <c r="C79" s="279"/>
      <c r="D79" s="279"/>
      <c r="E79" s="279" t="s">
        <v>6508</v>
      </c>
      <c r="F79" s="279"/>
      <c r="G79" s="279"/>
      <c r="H79" s="210" t="s">
        <v>6539</v>
      </c>
      <c r="I79" s="471" t="s">
        <v>6540</v>
      </c>
      <c r="J79" s="471"/>
      <c r="K79" s="210" t="s">
        <v>6541</v>
      </c>
      <c r="L79" s="210" t="s">
        <v>6542</v>
      </c>
      <c r="M79" s="471" t="s">
        <v>6543</v>
      </c>
      <c r="N79" s="471"/>
      <c r="O79" s="210" t="s">
        <v>6544</v>
      </c>
      <c r="P79" s="210" t="s">
        <v>6557</v>
      </c>
      <c r="Q79" s="471" t="s">
        <v>6558</v>
      </c>
      <c r="R79" s="471"/>
      <c r="S79" s="210" t="s">
        <v>6559</v>
      </c>
      <c r="T79" s="210" t="s">
        <v>6560</v>
      </c>
      <c r="U79" s="471" t="s">
        <v>6561</v>
      </c>
      <c r="V79" s="471"/>
      <c r="W79" s="210" t="s">
        <v>6562</v>
      </c>
      <c r="X79" s="210" t="s">
        <v>6563</v>
      </c>
      <c r="Y79" s="471" t="s">
        <v>6564</v>
      </c>
      <c r="Z79" s="471"/>
      <c r="AA79" s="210" t="s">
        <v>6565</v>
      </c>
      <c r="AB79" s="210" t="s">
        <v>6566</v>
      </c>
      <c r="AC79" s="471" t="s">
        <v>6567</v>
      </c>
      <c r="AD79" s="471"/>
      <c r="AE79" s="210" t="s">
        <v>6568</v>
      </c>
    </row>
    <row r="80" spans="1:32" s="99" customFormat="1" ht="12.75" x14ac:dyDescent="0.25">
      <c r="A80" s="212"/>
      <c r="B80" s="488"/>
      <c r="C80" s="488"/>
      <c r="D80" s="488"/>
      <c r="E80" s="488"/>
      <c r="F80" s="488"/>
      <c r="G80" s="488"/>
      <c r="H80" s="212"/>
      <c r="I80" s="487"/>
      <c r="J80" s="487"/>
      <c r="K80" s="216">
        <f t="shared" ref="K80:K85" si="12">+H80*I80</f>
        <v>0</v>
      </c>
      <c r="L80" s="212"/>
      <c r="M80" s="487"/>
      <c r="N80" s="487"/>
      <c r="O80" s="216">
        <f t="shared" ref="O80:O85" si="13">+L80*M80</f>
        <v>0</v>
      </c>
      <c r="P80" s="212"/>
      <c r="Q80" s="487"/>
      <c r="R80" s="487"/>
      <c r="S80" s="216">
        <f t="shared" ref="S80:S85" si="14">+P80*Q80</f>
        <v>0</v>
      </c>
      <c r="T80" s="212"/>
      <c r="U80" s="487"/>
      <c r="V80" s="487"/>
      <c r="W80" s="216">
        <f t="shared" ref="W80:W85" si="15">+T80*U80</f>
        <v>0</v>
      </c>
      <c r="X80" s="212"/>
      <c r="Y80" s="487"/>
      <c r="Z80" s="487"/>
      <c r="AA80" s="216">
        <f t="shared" ref="AA80:AA85" si="16">+X80*Y80</f>
        <v>0</v>
      </c>
      <c r="AB80" s="212"/>
      <c r="AC80" s="487"/>
      <c r="AD80" s="487"/>
      <c r="AE80" s="216">
        <f t="shared" ref="AE80:AE85" si="17">+AB80*AC80</f>
        <v>0</v>
      </c>
    </row>
    <row r="81" spans="1:31" s="99" customFormat="1" ht="12.75" x14ac:dyDescent="0.25">
      <c r="A81" s="212"/>
      <c r="B81" s="488"/>
      <c r="C81" s="488"/>
      <c r="D81" s="488"/>
      <c r="E81" s="488"/>
      <c r="F81" s="488"/>
      <c r="G81" s="488"/>
      <c r="H81" s="212"/>
      <c r="I81" s="487"/>
      <c r="J81" s="487"/>
      <c r="K81" s="216">
        <f t="shared" si="12"/>
        <v>0</v>
      </c>
      <c r="L81" s="212"/>
      <c r="M81" s="487"/>
      <c r="N81" s="487"/>
      <c r="O81" s="216">
        <f t="shared" si="13"/>
        <v>0</v>
      </c>
      <c r="P81" s="212"/>
      <c r="Q81" s="487"/>
      <c r="R81" s="487"/>
      <c r="S81" s="216">
        <f t="shared" si="14"/>
        <v>0</v>
      </c>
      <c r="T81" s="212"/>
      <c r="U81" s="487"/>
      <c r="V81" s="487"/>
      <c r="W81" s="216">
        <f t="shared" si="15"/>
        <v>0</v>
      </c>
      <c r="X81" s="212"/>
      <c r="Y81" s="487"/>
      <c r="Z81" s="487"/>
      <c r="AA81" s="216">
        <f t="shared" si="16"/>
        <v>0</v>
      </c>
      <c r="AB81" s="212"/>
      <c r="AC81" s="487"/>
      <c r="AD81" s="487"/>
      <c r="AE81" s="216">
        <f t="shared" si="17"/>
        <v>0</v>
      </c>
    </row>
    <row r="82" spans="1:31" s="99" customFormat="1" ht="12.75" x14ac:dyDescent="0.25">
      <c r="A82" s="212"/>
      <c r="B82" s="488"/>
      <c r="C82" s="488"/>
      <c r="D82" s="488"/>
      <c r="E82" s="488"/>
      <c r="F82" s="488"/>
      <c r="G82" s="488"/>
      <c r="H82" s="212"/>
      <c r="I82" s="487"/>
      <c r="J82" s="487"/>
      <c r="K82" s="216">
        <f t="shared" si="12"/>
        <v>0</v>
      </c>
      <c r="L82" s="212"/>
      <c r="M82" s="487"/>
      <c r="N82" s="487"/>
      <c r="O82" s="216">
        <f t="shared" si="13"/>
        <v>0</v>
      </c>
      <c r="P82" s="212"/>
      <c r="Q82" s="487"/>
      <c r="R82" s="487"/>
      <c r="S82" s="216">
        <f t="shared" si="14"/>
        <v>0</v>
      </c>
      <c r="T82" s="212"/>
      <c r="U82" s="487"/>
      <c r="V82" s="487"/>
      <c r="W82" s="216">
        <f t="shared" si="15"/>
        <v>0</v>
      </c>
      <c r="X82" s="212"/>
      <c r="Y82" s="487"/>
      <c r="Z82" s="487"/>
      <c r="AA82" s="216">
        <f t="shared" si="16"/>
        <v>0</v>
      </c>
      <c r="AB82" s="212"/>
      <c r="AC82" s="487"/>
      <c r="AD82" s="487"/>
      <c r="AE82" s="216">
        <f t="shared" si="17"/>
        <v>0</v>
      </c>
    </row>
    <row r="83" spans="1:31" s="99" customFormat="1" ht="12.75" x14ac:dyDescent="0.25">
      <c r="A83" s="212"/>
      <c r="B83" s="488"/>
      <c r="C83" s="488"/>
      <c r="D83" s="488"/>
      <c r="E83" s="488"/>
      <c r="F83" s="488"/>
      <c r="G83" s="488"/>
      <c r="H83" s="212"/>
      <c r="I83" s="487"/>
      <c r="J83" s="487"/>
      <c r="K83" s="216">
        <f t="shared" si="12"/>
        <v>0</v>
      </c>
      <c r="L83" s="212"/>
      <c r="M83" s="487"/>
      <c r="N83" s="487"/>
      <c r="O83" s="216">
        <f t="shared" si="13"/>
        <v>0</v>
      </c>
      <c r="P83" s="212"/>
      <c r="Q83" s="487"/>
      <c r="R83" s="487"/>
      <c r="S83" s="216">
        <f t="shared" si="14"/>
        <v>0</v>
      </c>
      <c r="T83" s="212"/>
      <c r="U83" s="487"/>
      <c r="V83" s="487"/>
      <c r="W83" s="216">
        <f t="shared" si="15"/>
        <v>0</v>
      </c>
      <c r="X83" s="212"/>
      <c r="Y83" s="487"/>
      <c r="Z83" s="487"/>
      <c r="AA83" s="216">
        <f t="shared" si="16"/>
        <v>0</v>
      </c>
      <c r="AB83" s="212"/>
      <c r="AC83" s="487"/>
      <c r="AD83" s="487"/>
      <c r="AE83" s="216">
        <f t="shared" si="17"/>
        <v>0</v>
      </c>
    </row>
    <row r="84" spans="1:31" s="99" customFormat="1" ht="12.75" x14ac:dyDescent="0.25">
      <c r="A84" s="212"/>
      <c r="B84" s="488"/>
      <c r="C84" s="488"/>
      <c r="D84" s="488"/>
      <c r="E84" s="488"/>
      <c r="F84" s="488"/>
      <c r="G84" s="488"/>
      <c r="H84" s="212"/>
      <c r="I84" s="487"/>
      <c r="J84" s="487"/>
      <c r="K84" s="216">
        <f t="shared" si="12"/>
        <v>0</v>
      </c>
      <c r="L84" s="212"/>
      <c r="M84" s="487"/>
      <c r="N84" s="487"/>
      <c r="O84" s="216">
        <f t="shared" si="13"/>
        <v>0</v>
      </c>
      <c r="P84" s="212"/>
      <c r="Q84" s="487"/>
      <c r="R84" s="487"/>
      <c r="S84" s="216">
        <f t="shared" si="14"/>
        <v>0</v>
      </c>
      <c r="T84" s="212"/>
      <c r="U84" s="487"/>
      <c r="V84" s="487"/>
      <c r="W84" s="216">
        <f t="shared" si="15"/>
        <v>0</v>
      </c>
      <c r="X84" s="212"/>
      <c r="Y84" s="487"/>
      <c r="Z84" s="487"/>
      <c r="AA84" s="216">
        <f t="shared" si="16"/>
        <v>0</v>
      </c>
      <c r="AB84" s="212"/>
      <c r="AC84" s="487"/>
      <c r="AD84" s="487"/>
      <c r="AE84" s="216">
        <f t="shared" si="17"/>
        <v>0</v>
      </c>
    </row>
    <row r="85" spans="1:31" s="99" customFormat="1" ht="12.75" x14ac:dyDescent="0.25">
      <c r="A85" s="212"/>
      <c r="B85" s="488"/>
      <c r="C85" s="488"/>
      <c r="D85" s="488"/>
      <c r="E85" s="488"/>
      <c r="F85" s="488"/>
      <c r="G85" s="488"/>
      <c r="H85" s="212"/>
      <c r="I85" s="487"/>
      <c r="J85" s="487"/>
      <c r="K85" s="216">
        <f t="shared" si="12"/>
        <v>0</v>
      </c>
      <c r="L85" s="212"/>
      <c r="M85" s="487"/>
      <c r="N85" s="487"/>
      <c r="O85" s="216">
        <f t="shared" si="13"/>
        <v>0</v>
      </c>
      <c r="P85" s="212"/>
      <c r="Q85" s="487"/>
      <c r="R85" s="487"/>
      <c r="S85" s="216">
        <f t="shared" si="14"/>
        <v>0</v>
      </c>
      <c r="T85" s="212"/>
      <c r="U85" s="487"/>
      <c r="V85" s="487"/>
      <c r="W85" s="216">
        <f t="shared" si="15"/>
        <v>0</v>
      </c>
      <c r="X85" s="212"/>
      <c r="Y85" s="487"/>
      <c r="Z85" s="487"/>
      <c r="AA85" s="216">
        <f t="shared" si="16"/>
        <v>0</v>
      </c>
      <c r="AB85" s="212"/>
      <c r="AC85" s="487"/>
      <c r="AD85" s="487"/>
      <c r="AE85" s="216">
        <f t="shared" si="17"/>
        <v>0</v>
      </c>
    </row>
    <row r="86" spans="1:31" s="211" customFormat="1" ht="38.25" customHeight="1" x14ac:dyDescent="0.25">
      <c r="A86" s="220" t="s">
        <v>6506</v>
      </c>
      <c r="B86" s="489" t="s">
        <v>6613</v>
      </c>
      <c r="C86" s="489"/>
      <c r="D86" s="489"/>
      <c r="E86" s="489"/>
      <c r="F86" s="489"/>
      <c r="G86" s="489"/>
      <c r="H86" s="489"/>
      <c r="I86" s="489"/>
      <c r="J86" s="489"/>
      <c r="K86" s="217">
        <f>SUM(K80:K85)</f>
        <v>0</v>
      </c>
      <c r="L86" s="489" t="s">
        <v>6614</v>
      </c>
      <c r="M86" s="489"/>
      <c r="N86" s="489"/>
      <c r="O86" s="217">
        <f>SUM(O80:O85)</f>
        <v>0</v>
      </c>
      <c r="P86" s="489" t="s">
        <v>6615</v>
      </c>
      <c r="Q86" s="489"/>
      <c r="R86" s="489"/>
      <c r="S86" s="217">
        <f>SUM(S80:S85)</f>
        <v>0</v>
      </c>
      <c r="T86" s="489" t="s">
        <v>6616</v>
      </c>
      <c r="U86" s="489"/>
      <c r="V86" s="489"/>
      <c r="W86" s="217">
        <f>SUM(W80:W85)</f>
        <v>0</v>
      </c>
      <c r="X86" s="489" t="s">
        <v>6617</v>
      </c>
      <c r="Y86" s="489"/>
      <c r="Z86" s="489"/>
      <c r="AA86" s="217">
        <f>SUM(AA80:AA85)</f>
        <v>0</v>
      </c>
      <c r="AB86" s="489" t="s">
        <v>6618</v>
      </c>
      <c r="AC86" s="489"/>
      <c r="AD86" s="489"/>
      <c r="AE86" s="217">
        <f>SUM(AE80:AE85)</f>
        <v>0</v>
      </c>
    </row>
    <row r="87" spans="1:31" s="211" customFormat="1" ht="52.5" customHeight="1" x14ac:dyDescent="0.25">
      <c r="A87" s="220" t="s">
        <v>6538</v>
      </c>
      <c r="B87" s="489" t="s">
        <v>6619</v>
      </c>
      <c r="C87" s="489"/>
      <c r="D87" s="489"/>
      <c r="E87" s="489"/>
      <c r="F87" s="489"/>
      <c r="G87" s="489"/>
      <c r="H87" s="489"/>
      <c r="I87" s="489"/>
      <c r="J87" s="489"/>
      <c r="K87" s="217">
        <f>+H70</f>
        <v>0</v>
      </c>
      <c r="L87" s="489" t="s">
        <v>6620</v>
      </c>
      <c r="M87" s="489"/>
      <c r="N87" s="489"/>
      <c r="O87" s="217">
        <f>+L70</f>
        <v>0</v>
      </c>
      <c r="P87" s="489" t="s">
        <v>6621</v>
      </c>
      <c r="Q87" s="489"/>
      <c r="R87" s="489"/>
      <c r="S87" s="217">
        <f>+P70</f>
        <v>0</v>
      </c>
      <c r="T87" s="489" t="s">
        <v>6622</v>
      </c>
      <c r="U87" s="489"/>
      <c r="V87" s="489"/>
      <c r="W87" s="217">
        <f>+T70</f>
        <v>0</v>
      </c>
      <c r="X87" s="489" t="s">
        <v>6623</v>
      </c>
      <c r="Y87" s="489"/>
      <c r="Z87" s="489"/>
      <c r="AA87" s="217">
        <f>+X70</f>
        <v>0</v>
      </c>
      <c r="AB87" s="489" t="s">
        <v>6624</v>
      </c>
      <c r="AC87" s="489"/>
      <c r="AD87" s="489"/>
      <c r="AE87" s="217">
        <f>+AB70</f>
        <v>0</v>
      </c>
    </row>
    <row r="88" spans="1:31" s="211" customFormat="1" ht="71.25" customHeight="1" x14ac:dyDescent="0.25">
      <c r="A88" s="220" t="s">
        <v>6539</v>
      </c>
      <c r="B88" s="489" t="s">
        <v>6625</v>
      </c>
      <c r="C88" s="489"/>
      <c r="D88" s="489"/>
      <c r="E88" s="489"/>
      <c r="F88" s="489"/>
      <c r="G88" s="489"/>
      <c r="H88" s="489"/>
      <c r="I88" s="489"/>
      <c r="J88" s="489"/>
      <c r="K88" s="217">
        <f>+K86+K87</f>
        <v>0</v>
      </c>
      <c r="L88" s="489" t="s">
        <v>6626</v>
      </c>
      <c r="M88" s="489"/>
      <c r="N88" s="489"/>
      <c r="O88" s="217">
        <f>+O86+O87</f>
        <v>0</v>
      </c>
      <c r="P88" s="489" t="s">
        <v>6627</v>
      </c>
      <c r="Q88" s="489"/>
      <c r="R88" s="489"/>
      <c r="S88" s="217">
        <f>+S86+S87</f>
        <v>0</v>
      </c>
      <c r="T88" s="489" t="s">
        <v>6628</v>
      </c>
      <c r="U88" s="489"/>
      <c r="V88" s="489"/>
      <c r="W88" s="217">
        <f>+W86+W87</f>
        <v>0</v>
      </c>
      <c r="X88" s="489" t="s">
        <v>6629</v>
      </c>
      <c r="Y88" s="489"/>
      <c r="Z88" s="489"/>
      <c r="AA88" s="217">
        <f>+AA86+AA87</f>
        <v>0</v>
      </c>
      <c r="AB88" s="489" t="s">
        <v>6630</v>
      </c>
      <c r="AC88" s="489"/>
      <c r="AD88" s="489"/>
      <c r="AE88" s="217">
        <f>+AE86+AE87</f>
        <v>0</v>
      </c>
    </row>
    <row r="89" spans="1:31" s="202" customFormat="1" ht="51.75" customHeight="1" x14ac:dyDescent="0.25">
      <c r="A89" s="457" t="s">
        <v>6589</v>
      </c>
      <c r="B89" s="457"/>
      <c r="C89" s="457"/>
      <c r="D89" s="457"/>
      <c r="E89" s="457"/>
      <c r="F89" s="457"/>
      <c r="G89" s="457"/>
      <c r="H89" s="457"/>
      <c r="I89" s="457"/>
      <c r="J89" s="457"/>
      <c r="K89" s="457"/>
      <c r="L89" s="457"/>
      <c r="M89" s="457"/>
      <c r="N89" s="457"/>
      <c r="O89" s="457"/>
      <c r="P89" s="457"/>
      <c r="Q89" s="457"/>
      <c r="R89" s="457"/>
      <c r="S89" s="457"/>
      <c r="T89" s="457"/>
      <c r="U89" s="457"/>
      <c r="V89" s="457"/>
      <c r="W89" s="457"/>
      <c r="X89" s="457"/>
      <c r="Y89" s="457"/>
      <c r="Z89" s="457"/>
      <c r="AA89" s="457"/>
      <c r="AB89" s="457"/>
      <c r="AC89" s="457"/>
      <c r="AD89" s="457"/>
      <c r="AE89" s="457"/>
    </row>
    <row r="90" spans="1:31" s="202" customFormat="1" ht="15.75" x14ac:dyDescent="0.25">
      <c r="A90" s="467" t="s">
        <v>6631</v>
      </c>
      <c r="B90" s="467"/>
      <c r="C90" s="467"/>
      <c r="D90" s="467"/>
      <c r="E90" s="467"/>
      <c r="F90" s="467"/>
      <c r="G90" s="467"/>
      <c r="H90" s="467"/>
      <c r="I90" s="467"/>
      <c r="J90" s="467"/>
      <c r="K90" s="467"/>
      <c r="L90" s="467"/>
      <c r="M90" s="467"/>
      <c r="N90" s="467"/>
      <c r="O90" s="467"/>
      <c r="P90" s="467"/>
      <c r="Q90" s="467"/>
      <c r="R90" s="467"/>
      <c r="S90" s="467"/>
      <c r="T90" s="467"/>
      <c r="U90" s="467"/>
      <c r="V90" s="467"/>
      <c r="W90" s="467"/>
      <c r="X90" s="467"/>
      <c r="Y90" s="467"/>
      <c r="Z90" s="467"/>
      <c r="AA90" s="467"/>
      <c r="AB90" s="467"/>
      <c r="AC90" s="467"/>
      <c r="AD90" s="467"/>
      <c r="AE90" s="467"/>
    </row>
    <row r="91" spans="1:31" s="202" customFormat="1" ht="15.75" x14ac:dyDescent="0.25">
      <c r="A91" s="467" t="s">
        <v>6632</v>
      </c>
      <c r="B91" s="467"/>
      <c r="C91" s="467"/>
      <c r="D91" s="467"/>
      <c r="E91" s="467"/>
      <c r="F91" s="467"/>
      <c r="G91" s="467"/>
      <c r="H91" s="467"/>
      <c r="I91" s="467"/>
      <c r="J91" s="467"/>
      <c r="K91" s="467"/>
      <c r="L91" s="467"/>
      <c r="M91" s="467"/>
      <c r="N91" s="467"/>
      <c r="O91" s="467"/>
      <c r="P91" s="467"/>
      <c r="Q91" s="467"/>
      <c r="R91" s="467"/>
      <c r="S91" s="467"/>
      <c r="T91" s="467"/>
      <c r="U91" s="467"/>
      <c r="V91" s="467"/>
      <c r="W91" s="467"/>
      <c r="X91" s="467"/>
      <c r="Y91" s="467"/>
      <c r="Z91" s="467"/>
      <c r="AA91" s="467"/>
      <c r="AB91" s="467"/>
      <c r="AC91" s="467"/>
      <c r="AD91" s="467"/>
      <c r="AE91" s="467"/>
    </row>
    <row r="92" spans="1:31" s="202" customFormat="1" ht="15.75" x14ac:dyDescent="0.25">
      <c r="A92" s="221"/>
      <c r="B92" s="221"/>
      <c r="C92" s="221"/>
      <c r="D92" s="221"/>
      <c r="E92" s="221"/>
      <c r="F92" s="221"/>
      <c r="G92" s="221"/>
      <c r="H92" s="221"/>
      <c r="I92" s="221"/>
      <c r="J92" s="221"/>
      <c r="K92" s="221"/>
      <c r="L92" s="221"/>
      <c r="M92" s="221"/>
      <c r="N92" s="221"/>
      <c r="O92" s="221"/>
      <c r="P92" s="221"/>
      <c r="Q92" s="221"/>
      <c r="R92" s="221"/>
      <c r="S92" s="221"/>
      <c r="T92" s="221"/>
      <c r="U92" s="221"/>
      <c r="V92" s="221"/>
      <c r="W92" s="221"/>
      <c r="X92" s="221"/>
      <c r="Y92" s="221"/>
      <c r="Z92" s="221"/>
      <c r="AA92" s="221"/>
      <c r="AB92" s="221"/>
      <c r="AC92" s="221"/>
      <c r="AD92" s="221"/>
      <c r="AE92" s="221"/>
    </row>
    <row r="93" spans="1:31" s="202" customFormat="1" ht="18" customHeight="1" x14ac:dyDescent="0.25">
      <c r="A93" s="490"/>
      <c r="B93" s="490"/>
      <c r="C93" s="490"/>
      <c r="D93" s="490"/>
      <c r="E93" s="490"/>
      <c r="F93" s="490"/>
      <c r="G93" s="490"/>
      <c r="H93" s="490"/>
      <c r="I93" s="490"/>
      <c r="J93" s="490"/>
      <c r="K93" s="490"/>
      <c r="L93" s="490"/>
      <c r="M93" s="490"/>
      <c r="N93" s="490"/>
      <c r="O93" s="490"/>
      <c r="P93" s="490"/>
      <c r="Q93" s="490"/>
      <c r="R93" s="490"/>
      <c r="S93" s="490"/>
      <c r="T93" s="490"/>
      <c r="U93" s="490"/>
      <c r="V93" s="490"/>
      <c r="W93" s="490"/>
      <c r="X93" s="490"/>
      <c r="Y93" s="490"/>
      <c r="Z93" s="490"/>
      <c r="AA93" s="490"/>
      <c r="AB93" s="490"/>
      <c r="AC93" s="490"/>
      <c r="AD93" s="490"/>
      <c r="AE93" s="490"/>
    </row>
    <row r="94" spans="1:31" s="1" customFormat="1" ht="15.75" x14ac:dyDescent="0.25"/>
    <row r="95" spans="1:31" s="202" customFormat="1" ht="15.75" x14ac:dyDescent="0.25">
      <c r="A95" s="491" t="s">
        <v>6526</v>
      </c>
      <c r="B95" s="491"/>
      <c r="C95" s="491"/>
      <c r="D95" s="491"/>
      <c r="E95" s="491"/>
      <c r="F95" s="491"/>
      <c r="G95" s="491"/>
      <c r="H95" s="491"/>
      <c r="I95" s="491"/>
      <c r="J95" s="491"/>
      <c r="K95" s="491"/>
      <c r="L95" s="491"/>
      <c r="M95" s="491"/>
      <c r="N95" s="491"/>
      <c r="O95" s="491"/>
      <c r="P95" s="491"/>
      <c r="Q95" s="491"/>
      <c r="R95" s="491"/>
      <c r="S95" s="491"/>
      <c r="T95" s="491"/>
      <c r="U95" s="491"/>
      <c r="V95" s="491"/>
      <c r="W95" s="491"/>
      <c r="X95" s="491"/>
      <c r="Y95" s="491"/>
      <c r="Z95" s="491"/>
      <c r="AA95" s="491"/>
      <c r="AB95" s="491"/>
      <c r="AC95" s="491"/>
      <c r="AD95" s="491"/>
      <c r="AE95" s="491"/>
    </row>
    <row r="96" spans="1:31" s="202" customFormat="1" ht="15.75" x14ac:dyDescent="0.25">
      <c r="A96" s="491" t="s">
        <v>6526</v>
      </c>
      <c r="B96" s="491"/>
      <c r="C96" s="491"/>
      <c r="D96" s="491"/>
      <c r="E96" s="491"/>
      <c r="F96" s="491"/>
      <c r="G96" s="491"/>
      <c r="H96" s="491"/>
      <c r="I96" s="491"/>
      <c r="J96" s="491"/>
      <c r="K96" s="491"/>
      <c r="L96" s="491"/>
      <c r="M96" s="491"/>
      <c r="N96" s="491"/>
      <c r="O96" s="491"/>
      <c r="P96" s="491"/>
      <c r="Q96" s="491"/>
      <c r="R96" s="491"/>
      <c r="S96" s="491"/>
      <c r="T96" s="491"/>
      <c r="U96" s="491"/>
      <c r="V96" s="491"/>
      <c r="W96" s="491"/>
      <c r="X96" s="491"/>
      <c r="Y96" s="491"/>
      <c r="Z96" s="491"/>
      <c r="AA96" s="491"/>
      <c r="AB96" s="491"/>
      <c r="AC96" s="491"/>
      <c r="AD96" s="491"/>
      <c r="AE96" s="491"/>
    </row>
  </sheetData>
  <mergeCells count="437">
    <mergeCell ref="A89:AE89"/>
    <mergeCell ref="A90:AE90"/>
    <mergeCell ref="A91:AE91"/>
    <mergeCell ref="A93:AE93"/>
    <mergeCell ref="A95:AE95"/>
    <mergeCell ref="A96:AE96"/>
    <mergeCell ref="B88:J88"/>
    <mergeCell ref="L88:N88"/>
    <mergeCell ref="P88:R88"/>
    <mergeCell ref="T88:V88"/>
    <mergeCell ref="X88:Z88"/>
    <mergeCell ref="AB88:AD88"/>
    <mergeCell ref="B87:J87"/>
    <mergeCell ref="L87:N87"/>
    <mergeCell ref="P87:R87"/>
    <mergeCell ref="T87:V87"/>
    <mergeCell ref="X87:Z87"/>
    <mergeCell ref="AB87:AD87"/>
    <mergeCell ref="B86:J86"/>
    <mergeCell ref="L86:N86"/>
    <mergeCell ref="P86:R86"/>
    <mergeCell ref="T86:V86"/>
    <mergeCell ref="X86:Z86"/>
    <mergeCell ref="AB86:AD86"/>
    <mergeCell ref="Y84:Z84"/>
    <mergeCell ref="AC84:AD84"/>
    <mergeCell ref="B85:D85"/>
    <mergeCell ref="E85:G85"/>
    <mergeCell ref="I85:J85"/>
    <mergeCell ref="M85:N85"/>
    <mergeCell ref="Q85:R85"/>
    <mergeCell ref="U85:V85"/>
    <mergeCell ref="Y85:Z85"/>
    <mergeCell ref="AC85:AD85"/>
    <mergeCell ref="B84:D84"/>
    <mergeCell ref="E84:G84"/>
    <mergeCell ref="I84:J84"/>
    <mergeCell ref="M84:N84"/>
    <mergeCell ref="Q84:R84"/>
    <mergeCell ref="U84:V84"/>
    <mergeCell ref="Y82:Z82"/>
    <mergeCell ref="AC82:AD82"/>
    <mergeCell ref="B83:D83"/>
    <mergeCell ref="E83:G83"/>
    <mergeCell ref="I83:J83"/>
    <mergeCell ref="M83:N83"/>
    <mergeCell ref="Q83:R83"/>
    <mergeCell ref="U83:V83"/>
    <mergeCell ref="Y83:Z83"/>
    <mergeCell ref="AC83:AD83"/>
    <mergeCell ref="B82:D82"/>
    <mergeCell ref="E82:G82"/>
    <mergeCell ref="I82:J82"/>
    <mergeCell ref="M82:N82"/>
    <mergeCell ref="Q82:R82"/>
    <mergeCell ref="U82:V82"/>
    <mergeCell ref="Y80:Z80"/>
    <mergeCell ref="AC80:AD80"/>
    <mergeCell ref="B81:D81"/>
    <mergeCell ref="E81:G81"/>
    <mergeCell ref="I81:J81"/>
    <mergeCell ref="M81:N81"/>
    <mergeCell ref="Q81:R81"/>
    <mergeCell ref="U81:V81"/>
    <mergeCell ref="Y81:Z81"/>
    <mergeCell ref="AC81:AD81"/>
    <mergeCell ref="B80:D80"/>
    <mergeCell ref="E80:G80"/>
    <mergeCell ref="I80:J80"/>
    <mergeCell ref="M80:N80"/>
    <mergeCell ref="Q80:R80"/>
    <mergeCell ref="U80:V80"/>
    <mergeCell ref="AC77:AD77"/>
    <mergeCell ref="Y78:Z78"/>
    <mergeCell ref="AC78:AD78"/>
    <mergeCell ref="B79:D79"/>
    <mergeCell ref="E79:G79"/>
    <mergeCell ref="I79:J79"/>
    <mergeCell ref="M79:N79"/>
    <mergeCell ref="Q79:R79"/>
    <mergeCell ref="U79:V79"/>
    <mergeCell ref="Y79:Z79"/>
    <mergeCell ref="AC79:AD79"/>
    <mergeCell ref="B78:D78"/>
    <mergeCell ref="E78:G78"/>
    <mergeCell ref="I78:J78"/>
    <mergeCell ref="M78:N78"/>
    <mergeCell ref="Q78:R78"/>
    <mergeCell ref="U78:V78"/>
    <mergeCell ref="AB70:AE70"/>
    <mergeCell ref="A71:AE71"/>
    <mergeCell ref="A72:AE72"/>
    <mergeCell ref="A74:AE74"/>
    <mergeCell ref="A75:AE75"/>
    <mergeCell ref="A76:A78"/>
    <mergeCell ref="B76:G77"/>
    <mergeCell ref="H76:K76"/>
    <mergeCell ref="L76:O76"/>
    <mergeCell ref="P76:S76"/>
    <mergeCell ref="B70:G70"/>
    <mergeCell ref="H70:K70"/>
    <mergeCell ref="L70:O70"/>
    <mergeCell ref="P70:S70"/>
    <mergeCell ref="T70:W70"/>
    <mergeCell ref="X70:AA70"/>
    <mergeCell ref="T76:W76"/>
    <mergeCell ref="X76:AA76"/>
    <mergeCell ref="AB76:AE76"/>
    <mergeCell ref="I77:J77"/>
    <mergeCell ref="M77:N77"/>
    <mergeCell ref="Q77:R77"/>
    <mergeCell ref="U77:V77"/>
    <mergeCell ref="Y77:Z77"/>
    <mergeCell ref="AB68:AE68"/>
    <mergeCell ref="B69:G69"/>
    <mergeCell ref="H69:K69"/>
    <mergeCell ref="L69:O69"/>
    <mergeCell ref="P69:S69"/>
    <mergeCell ref="T69:W69"/>
    <mergeCell ref="X69:AA69"/>
    <mergeCell ref="AB69:AE69"/>
    <mergeCell ref="B68:G68"/>
    <mergeCell ref="H68:K68"/>
    <mergeCell ref="L68:O68"/>
    <mergeCell ref="P68:S68"/>
    <mergeCell ref="T68:W68"/>
    <mergeCell ref="X68:AA68"/>
    <mergeCell ref="AB66:AE66"/>
    <mergeCell ref="H67:K67"/>
    <mergeCell ref="L67:O67"/>
    <mergeCell ref="P67:S67"/>
    <mergeCell ref="T67:W67"/>
    <mergeCell ref="X67:AA67"/>
    <mergeCell ref="AB67:AE67"/>
    <mergeCell ref="A62:AE62"/>
    <mergeCell ref="A63:AE63"/>
    <mergeCell ref="A65:AE65"/>
    <mergeCell ref="A66:A67"/>
    <mergeCell ref="B66:G67"/>
    <mergeCell ref="H66:K66"/>
    <mergeCell ref="L66:O66"/>
    <mergeCell ref="P66:S66"/>
    <mergeCell ref="T66:W66"/>
    <mergeCell ref="X66:AA66"/>
    <mergeCell ref="AC60:AD60"/>
    <mergeCell ref="A61:G61"/>
    <mergeCell ref="H61:J61"/>
    <mergeCell ref="L61:N61"/>
    <mergeCell ref="P61:R61"/>
    <mergeCell ref="T61:V61"/>
    <mergeCell ref="X61:Z61"/>
    <mergeCell ref="AB61:AD61"/>
    <mergeCell ref="B60:G60"/>
    <mergeCell ref="I60:J60"/>
    <mergeCell ref="M60:N60"/>
    <mergeCell ref="Q60:R60"/>
    <mergeCell ref="U60:V60"/>
    <mergeCell ref="Y60:Z60"/>
    <mergeCell ref="AC58:AD58"/>
    <mergeCell ref="B59:G59"/>
    <mergeCell ref="I59:J59"/>
    <mergeCell ref="M59:N59"/>
    <mergeCell ref="Q59:R59"/>
    <mergeCell ref="U59:V59"/>
    <mergeCell ref="Y59:Z59"/>
    <mergeCell ref="AC59:AD59"/>
    <mergeCell ref="B58:G58"/>
    <mergeCell ref="I58:J58"/>
    <mergeCell ref="M58:N58"/>
    <mergeCell ref="Q58:R58"/>
    <mergeCell ref="U58:V58"/>
    <mergeCell ref="Y58:Z58"/>
    <mergeCell ref="AC56:AD56"/>
    <mergeCell ref="B57:G57"/>
    <mergeCell ref="I57:J57"/>
    <mergeCell ref="M57:N57"/>
    <mergeCell ref="Q57:R57"/>
    <mergeCell ref="U57:V57"/>
    <mergeCell ref="Y57:Z57"/>
    <mergeCell ref="AC57:AD57"/>
    <mergeCell ref="B56:G56"/>
    <mergeCell ref="I56:J56"/>
    <mergeCell ref="M56:N56"/>
    <mergeCell ref="Q56:R56"/>
    <mergeCell ref="U56:V56"/>
    <mergeCell ref="Y56:Z56"/>
    <mergeCell ref="I52:J52"/>
    <mergeCell ref="M52:N52"/>
    <mergeCell ref="Q52:R52"/>
    <mergeCell ref="U52:V52"/>
    <mergeCell ref="Y52:Z52"/>
    <mergeCell ref="AC52:AD52"/>
    <mergeCell ref="AC54:AD54"/>
    <mergeCell ref="B55:G55"/>
    <mergeCell ref="I55:J55"/>
    <mergeCell ref="M55:N55"/>
    <mergeCell ref="Q55:R55"/>
    <mergeCell ref="U55:V55"/>
    <mergeCell ref="Y55:Z55"/>
    <mergeCell ref="AC55:AD55"/>
    <mergeCell ref="B54:G54"/>
    <mergeCell ref="I54:J54"/>
    <mergeCell ref="M54:N54"/>
    <mergeCell ref="Q54:R54"/>
    <mergeCell ref="U54:V54"/>
    <mergeCell ref="Y54:Z54"/>
    <mergeCell ref="AB46:AD46"/>
    <mergeCell ref="A47:AE47"/>
    <mergeCell ref="A48:AE48"/>
    <mergeCell ref="A50:AE50"/>
    <mergeCell ref="A51:A53"/>
    <mergeCell ref="B51:G53"/>
    <mergeCell ref="H51:K51"/>
    <mergeCell ref="L51:O51"/>
    <mergeCell ref="P51:S51"/>
    <mergeCell ref="T51:W51"/>
    <mergeCell ref="A46:G46"/>
    <mergeCell ref="H46:J46"/>
    <mergeCell ref="L46:N46"/>
    <mergeCell ref="P46:R46"/>
    <mergeCell ref="T46:V46"/>
    <mergeCell ref="X46:Z46"/>
    <mergeCell ref="I53:J53"/>
    <mergeCell ref="M53:N53"/>
    <mergeCell ref="Q53:R53"/>
    <mergeCell ref="U53:V53"/>
    <mergeCell ref="Y53:Z53"/>
    <mergeCell ref="AC53:AD53"/>
    <mergeCell ref="X51:AA51"/>
    <mergeCell ref="AB51:AE51"/>
    <mergeCell ref="AC44:AD44"/>
    <mergeCell ref="B45:G45"/>
    <mergeCell ref="I45:J45"/>
    <mergeCell ref="M45:N45"/>
    <mergeCell ref="Q45:R45"/>
    <mergeCell ref="U45:V45"/>
    <mergeCell ref="Y45:Z45"/>
    <mergeCell ref="AC45:AD45"/>
    <mergeCell ref="B44:G44"/>
    <mergeCell ref="I44:J44"/>
    <mergeCell ref="M44:N44"/>
    <mergeCell ref="Q44:R44"/>
    <mergeCell ref="U44:V44"/>
    <mergeCell ref="Y44:Z44"/>
    <mergeCell ref="AC42:AD42"/>
    <mergeCell ref="B43:G43"/>
    <mergeCell ref="I43:J43"/>
    <mergeCell ref="M43:N43"/>
    <mergeCell ref="Q43:R43"/>
    <mergeCell ref="U43:V43"/>
    <mergeCell ref="Y43:Z43"/>
    <mergeCell ref="AC43:AD43"/>
    <mergeCell ref="B42:G42"/>
    <mergeCell ref="I42:J42"/>
    <mergeCell ref="M42:N42"/>
    <mergeCell ref="Q42:R42"/>
    <mergeCell ref="U42:V42"/>
    <mergeCell ref="Y42:Z42"/>
    <mergeCell ref="B39:G39"/>
    <mergeCell ref="I39:J39"/>
    <mergeCell ref="M39:N39"/>
    <mergeCell ref="Q39:R39"/>
    <mergeCell ref="U39:V39"/>
    <mergeCell ref="Y39:Z39"/>
    <mergeCell ref="AC39:AD39"/>
    <mergeCell ref="AC40:AD40"/>
    <mergeCell ref="B41:G41"/>
    <mergeCell ref="I41:J41"/>
    <mergeCell ref="M41:N41"/>
    <mergeCell ref="Q41:R41"/>
    <mergeCell ref="U41:V41"/>
    <mergeCell ref="Y41:Z41"/>
    <mergeCell ref="AC41:AD41"/>
    <mergeCell ref="B40:G40"/>
    <mergeCell ref="I40:J40"/>
    <mergeCell ref="M40:N40"/>
    <mergeCell ref="Q40:R40"/>
    <mergeCell ref="U40:V40"/>
    <mergeCell ref="Y40:Z40"/>
    <mergeCell ref="X36:AA36"/>
    <mergeCell ref="AB36:AE36"/>
    <mergeCell ref="I37:J37"/>
    <mergeCell ref="M37:N37"/>
    <mergeCell ref="Q37:R37"/>
    <mergeCell ref="U37:V37"/>
    <mergeCell ref="Y37:Z37"/>
    <mergeCell ref="AC37:AD37"/>
    <mergeCell ref="A36:A38"/>
    <mergeCell ref="B36:G38"/>
    <mergeCell ref="H36:K36"/>
    <mergeCell ref="L36:O36"/>
    <mergeCell ref="P36:S36"/>
    <mergeCell ref="T36:W36"/>
    <mergeCell ref="I38:J38"/>
    <mergeCell ref="M38:N38"/>
    <mergeCell ref="Q38:R38"/>
    <mergeCell ref="U38:V38"/>
    <mergeCell ref="Y38:Z38"/>
    <mergeCell ref="AC38:AD38"/>
    <mergeCell ref="A29:AE29"/>
    <mergeCell ref="A30:AE30"/>
    <mergeCell ref="A32:AE32"/>
    <mergeCell ref="A33:AE33"/>
    <mergeCell ref="A34:AE34"/>
    <mergeCell ref="A35:AE35"/>
    <mergeCell ref="AB27:AE27"/>
    <mergeCell ref="B28:G28"/>
    <mergeCell ref="H28:K28"/>
    <mergeCell ref="L28:O28"/>
    <mergeCell ref="P28:S28"/>
    <mergeCell ref="T28:W28"/>
    <mergeCell ref="X28:AA28"/>
    <mergeCell ref="AB28:AE28"/>
    <mergeCell ref="B27:G27"/>
    <mergeCell ref="H27:K27"/>
    <mergeCell ref="L27:O27"/>
    <mergeCell ref="P27:S27"/>
    <mergeCell ref="T27:W27"/>
    <mergeCell ref="X27:AA27"/>
    <mergeCell ref="AB25:AE25"/>
    <mergeCell ref="B26:G26"/>
    <mergeCell ref="H26:K26"/>
    <mergeCell ref="L26:O26"/>
    <mergeCell ref="P26:S26"/>
    <mergeCell ref="T26:W26"/>
    <mergeCell ref="X26:AA26"/>
    <mergeCell ref="AB26:AE26"/>
    <mergeCell ref="B25:G25"/>
    <mergeCell ref="H25:K25"/>
    <mergeCell ref="L25:O25"/>
    <mergeCell ref="P25:S25"/>
    <mergeCell ref="T25:W25"/>
    <mergeCell ref="X25:AA25"/>
    <mergeCell ref="H24:K24"/>
    <mergeCell ref="L24:O24"/>
    <mergeCell ref="P24:S24"/>
    <mergeCell ref="T24:W24"/>
    <mergeCell ref="X24:AA24"/>
    <mergeCell ref="AB24:AE24"/>
    <mergeCell ref="A22:AE22"/>
    <mergeCell ref="A23:A24"/>
    <mergeCell ref="B23:G23"/>
    <mergeCell ref="H23:K23"/>
    <mergeCell ref="L23:O23"/>
    <mergeCell ref="P23:S23"/>
    <mergeCell ref="T23:W23"/>
    <mergeCell ref="X23:AA23"/>
    <mergeCell ref="AB23:AE23"/>
    <mergeCell ref="B24:G24"/>
    <mergeCell ref="A14:AE14"/>
    <mergeCell ref="A15:AE15"/>
    <mergeCell ref="A17:AE17"/>
    <mergeCell ref="A18:AE18"/>
    <mergeCell ref="A19:AE19"/>
    <mergeCell ref="A21:AE21"/>
    <mergeCell ref="Y12:AA12"/>
    <mergeCell ref="AC12:AE12"/>
    <mergeCell ref="A13:G13"/>
    <mergeCell ref="H13:K13"/>
    <mergeCell ref="L13:O13"/>
    <mergeCell ref="P13:S13"/>
    <mergeCell ref="T13:W13"/>
    <mergeCell ref="X13:AA13"/>
    <mergeCell ref="AB13:AE13"/>
    <mergeCell ref="B12:D12"/>
    <mergeCell ref="E12:G12"/>
    <mergeCell ref="I12:K12"/>
    <mergeCell ref="M12:O12"/>
    <mergeCell ref="Q12:S12"/>
    <mergeCell ref="U12:W12"/>
    <mergeCell ref="Y10:AA10"/>
    <mergeCell ref="AC10:AE10"/>
    <mergeCell ref="B11:D11"/>
    <mergeCell ref="E11:G11"/>
    <mergeCell ref="I11:K11"/>
    <mergeCell ref="M11:O11"/>
    <mergeCell ref="Q11:S11"/>
    <mergeCell ref="U11:W11"/>
    <mergeCell ref="Y11:AA11"/>
    <mergeCell ref="AC11:AE11"/>
    <mergeCell ref="B10:D10"/>
    <mergeCell ref="E10:G10"/>
    <mergeCell ref="I10:K10"/>
    <mergeCell ref="M10:O10"/>
    <mergeCell ref="Q10:S10"/>
    <mergeCell ref="U10:W10"/>
    <mergeCell ref="Y8:AA8"/>
    <mergeCell ref="AC8:AE8"/>
    <mergeCell ref="B9:D9"/>
    <mergeCell ref="E9:G9"/>
    <mergeCell ref="I9:K9"/>
    <mergeCell ref="M9:O9"/>
    <mergeCell ref="Q9:S9"/>
    <mergeCell ref="U9:W9"/>
    <mergeCell ref="Y9:AA9"/>
    <mergeCell ref="AC9:AE9"/>
    <mergeCell ref="B8:D8"/>
    <mergeCell ref="E8:G8"/>
    <mergeCell ref="I8:K8"/>
    <mergeCell ref="M8:O8"/>
    <mergeCell ref="Q8:S8"/>
    <mergeCell ref="U8:W8"/>
    <mergeCell ref="Y6:AA6"/>
    <mergeCell ref="AC6:AE6"/>
    <mergeCell ref="B7:D7"/>
    <mergeCell ref="E7:G7"/>
    <mergeCell ref="I7:K7"/>
    <mergeCell ref="M7:O7"/>
    <mergeCell ref="Q7:S7"/>
    <mergeCell ref="U7:W7"/>
    <mergeCell ref="Y7:AA7"/>
    <mergeCell ref="AC7:AE7"/>
    <mergeCell ref="B6:D6"/>
    <mergeCell ref="E6:G6"/>
    <mergeCell ref="I6:K6"/>
    <mergeCell ref="M6:O6"/>
    <mergeCell ref="Q6:S6"/>
    <mergeCell ref="U6:W6"/>
    <mergeCell ref="A1:AE1"/>
    <mergeCell ref="A2:AE2"/>
    <mergeCell ref="A3:AE3"/>
    <mergeCell ref="A4:A5"/>
    <mergeCell ref="B4:G4"/>
    <mergeCell ref="H4:K4"/>
    <mergeCell ref="L4:O4"/>
    <mergeCell ref="P4:S4"/>
    <mergeCell ref="T4:W4"/>
    <mergeCell ref="X4:AA4"/>
    <mergeCell ref="AB4:AE4"/>
    <mergeCell ref="B5:D5"/>
    <mergeCell ref="E5:G5"/>
    <mergeCell ref="I5:K5"/>
    <mergeCell ref="M5:O5"/>
    <mergeCell ref="Q5:S5"/>
    <mergeCell ref="U5:W5"/>
    <mergeCell ref="Y5:AA5"/>
    <mergeCell ref="AC5:AE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3">
    <pageSetUpPr autoPageBreaks="0"/>
  </sheetPr>
  <dimension ref="A1:K5484"/>
  <sheetViews>
    <sheetView workbookViewId="0">
      <selection activeCell="A13" sqref="A13"/>
    </sheetView>
  </sheetViews>
  <sheetFormatPr defaultColWidth="9.140625" defaultRowHeight="15" x14ac:dyDescent="0.25"/>
  <cols>
    <col min="1" max="1" width="69.28515625" customWidth="1"/>
    <col min="2" max="2" width="15.42578125" style="170" customWidth="1"/>
    <col min="3" max="3" width="9.140625" style="6"/>
    <col min="4" max="4" width="44.28515625" style="6" customWidth="1"/>
    <col min="5" max="16384" width="9.140625" style="6"/>
  </cols>
  <sheetData>
    <row r="1" spans="1:11" x14ac:dyDescent="0.25">
      <c r="B1"/>
    </row>
    <row r="2" spans="1:11" x14ac:dyDescent="0.25">
      <c r="A2" t="s">
        <v>919</v>
      </c>
      <c r="B2" s="170">
        <v>14</v>
      </c>
    </row>
    <row r="3" spans="1:11" x14ac:dyDescent="0.25">
      <c r="A3" t="s">
        <v>920</v>
      </c>
      <c r="B3" s="170">
        <v>28</v>
      </c>
    </row>
    <row r="4" spans="1:11" x14ac:dyDescent="0.25">
      <c r="A4" t="s">
        <v>921</v>
      </c>
      <c r="B4" s="170">
        <v>31</v>
      </c>
    </row>
    <row r="5" spans="1:11" x14ac:dyDescent="0.25">
      <c r="A5" t="s">
        <v>922</v>
      </c>
      <c r="B5" s="170">
        <v>45</v>
      </c>
    </row>
    <row r="6" spans="1:11" x14ac:dyDescent="0.25">
      <c r="A6" t="s">
        <v>923</v>
      </c>
      <c r="B6" s="170">
        <v>59</v>
      </c>
    </row>
    <row r="7" spans="1:11" x14ac:dyDescent="0.25">
      <c r="A7" t="s">
        <v>924</v>
      </c>
      <c r="B7" s="170">
        <v>62</v>
      </c>
    </row>
    <row r="8" spans="1:11" x14ac:dyDescent="0.25">
      <c r="A8" t="s">
        <v>925</v>
      </c>
      <c r="B8" s="170">
        <v>84</v>
      </c>
    </row>
    <row r="9" spans="1:11" x14ac:dyDescent="0.25">
      <c r="A9" t="s">
        <v>926</v>
      </c>
      <c r="B9" s="170">
        <v>93</v>
      </c>
      <c r="E9" s="492"/>
      <c r="F9" s="492"/>
      <c r="G9" s="492"/>
      <c r="H9" s="492"/>
      <c r="I9" s="492"/>
      <c r="J9" s="492"/>
      <c r="K9" s="492"/>
    </row>
    <row r="10" spans="1:11" x14ac:dyDescent="0.25">
      <c r="A10" t="s">
        <v>927</v>
      </c>
      <c r="B10" s="170">
        <v>103</v>
      </c>
      <c r="E10" s="492"/>
      <c r="F10" s="492"/>
      <c r="G10" s="492"/>
      <c r="H10" s="492"/>
      <c r="I10" s="492"/>
      <c r="J10" s="492"/>
      <c r="K10" s="492"/>
    </row>
    <row r="11" spans="1:11" x14ac:dyDescent="0.25">
      <c r="A11" t="s">
        <v>928</v>
      </c>
      <c r="B11" s="170">
        <v>117</v>
      </c>
      <c r="E11" s="492"/>
      <c r="F11" s="492"/>
      <c r="G11" s="492"/>
      <c r="H11" s="492"/>
      <c r="I11" s="492"/>
      <c r="J11" s="492"/>
      <c r="K11" s="492"/>
    </row>
    <row r="12" spans="1:11" x14ac:dyDescent="0.25">
      <c r="A12" t="s">
        <v>929</v>
      </c>
      <c r="B12" s="170">
        <v>120</v>
      </c>
    </row>
    <row r="13" spans="1:11" x14ac:dyDescent="0.25">
      <c r="A13" t="s">
        <v>930</v>
      </c>
      <c r="B13" s="170">
        <v>134</v>
      </c>
    </row>
    <row r="14" spans="1:11" x14ac:dyDescent="0.25">
      <c r="A14" t="s">
        <v>931</v>
      </c>
      <c r="B14" s="170">
        <v>148</v>
      </c>
    </row>
    <row r="15" spans="1:11" x14ac:dyDescent="0.25">
      <c r="A15" t="s">
        <v>932</v>
      </c>
      <c r="B15" s="170">
        <v>151</v>
      </c>
    </row>
    <row r="16" spans="1:11" x14ac:dyDescent="0.25">
      <c r="A16" t="s">
        <v>933</v>
      </c>
      <c r="B16" s="170">
        <v>165</v>
      </c>
    </row>
    <row r="17" spans="1:2" x14ac:dyDescent="0.25">
      <c r="A17" t="s">
        <v>934</v>
      </c>
      <c r="B17" s="170">
        <v>179</v>
      </c>
    </row>
    <row r="18" spans="1:2" x14ac:dyDescent="0.25">
      <c r="A18" t="s">
        <v>935</v>
      </c>
      <c r="B18" s="170">
        <v>182</v>
      </c>
    </row>
    <row r="19" spans="1:2" x14ac:dyDescent="0.25">
      <c r="A19" t="s">
        <v>936</v>
      </c>
      <c r="B19" s="170">
        <v>196</v>
      </c>
    </row>
    <row r="20" spans="1:2" x14ac:dyDescent="0.25">
      <c r="A20" t="s">
        <v>937</v>
      </c>
      <c r="B20" s="170">
        <v>206</v>
      </c>
    </row>
    <row r="21" spans="1:2" x14ac:dyDescent="0.25">
      <c r="A21" t="s">
        <v>938</v>
      </c>
      <c r="B21" s="170">
        <v>215</v>
      </c>
    </row>
    <row r="22" spans="1:2" x14ac:dyDescent="0.25">
      <c r="A22" t="s">
        <v>939</v>
      </c>
      <c r="B22" s="170">
        <v>223</v>
      </c>
    </row>
    <row r="23" spans="1:2" x14ac:dyDescent="0.25">
      <c r="A23" t="s">
        <v>940</v>
      </c>
      <c r="B23" s="170">
        <v>237</v>
      </c>
    </row>
    <row r="24" spans="1:2" x14ac:dyDescent="0.25">
      <c r="A24" t="s">
        <v>941</v>
      </c>
      <c r="B24" s="170">
        <v>240</v>
      </c>
    </row>
    <row r="25" spans="1:2" x14ac:dyDescent="0.25">
      <c r="A25" t="s">
        <v>942</v>
      </c>
      <c r="B25" s="170">
        <v>254</v>
      </c>
    </row>
    <row r="26" spans="1:2" x14ac:dyDescent="0.25">
      <c r="A26" t="s">
        <v>943</v>
      </c>
      <c r="B26" s="170">
        <v>268</v>
      </c>
    </row>
    <row r="27" spans="1:2" x14ac:dyDescent="0.25">
      <c r="A27" t="s">
        <v>944</v>
      </c>
      <c r="B27" s="170">
        <v>271</v>
      </c>
    </row>
    <row r="28" spans="1:2" x14ac:dyDescent="0.25">
      <c r="A28" t="s">
        <v>945</v>
      </c>
      <c r="B28" s="170">
        <v>285</v>
      </c>
    </row>
    <row r="29" spans="1:2" x14ac:dyDescent="0.25">
      <c r="A29" t="s">
        <v>946</v>
      </c>
      <c r="B29" s="170">
        <v>299</v>
      </c>
    </row>
    <row r="30" spans="1:2" x14ac:dyDescent="0.25">
      <c r="A30" t="s">
        <v>947</v>
      </c>
      <c r="B30" s="170">
        <v>309</v>
      </c>
    </row>
    <row r="31" spans="1:2" x14ac:dyDescent="0.25">
      <c r="A31" t="s">
        <v>948</v>
      </c>
      <c r="B31" s="170">
        <v>312</v>
      </c>
    </row>
    <row r="32" spans="1:2" x14ac:dyDescent="0.25">
      <c r="A32" t="s">
        <v>949</v>
      </c>
      <c r="B32" s="170">
        <v>326</v>
      </c>
    </row>
    <row r="33" spans="1:2" x14ac:dyDescent="0.25">
      <c r="A33" t="s">
        <v>950</v>
      </c>
      <c r="B33" s="170">
        <v>330</v>
      </c>
    </row>
    <row r="34" spans="1:2" x14ac:dyDescent="0.25">
      <c r="A34" t="s">
        <v>951</v>
      </c>
      <c r="B34" s="170">
        <v>343</v>
      </c>
    </row>
    <row r="35" spans="1:2" x14ac:dyDescent="0.25">
      <c r="A35" t="s">
        <v>952</v>
      </c>
      <c r="B35" s="170">
        <v>357</v>
      </c>
    </row>
    <row r="36" spans="1:2" x14ac:dyDescent="0.25">
      <c r="A36" t="s">
        <v>953</v>
      </c>
      <c r="B36" s="170">
        <v>360</v>
      </c>
    </row>
    <row r="37" spans="1:2" x14ac:dyDescent="0.25">
      <c r="A37" t="s">
        <v>954</v>
      </c>
      <c r="B37" s="170">
        <v>374</v>
      </c>
    </row>
    <row r="38" spans="1:2" x14ac:dyDescent="0.25">
      <c r="A38" t="s">
        <v>955</v>
      </c>
      <c r="B38" s="170">
        <v>388</v>
      </c>
    </row>
    <row r="39" spans="1:2" x14ac:dyDescent="0.25">
      <c r="A39" t="s">
        <v>956</v>
      </c>
      <c r="B39" s="170">
        <v>391</v>
      </c>
    </row>
    <row r="40" spans="1:2" x14ac:dyDescent="0.25">
      <c r="A40" t="s">
        <v>957</v>
      </c>
      <c r="B40" s="170">
        <v>401</v>
      </c>
    </row>
    <row r="41" spans="1:2" x14ac:dyDescent="0.25">
      <c r="A41" t="s">
        <v>958</v>
      </c>
      <c r="B41" s="170">
        <v>415</v>
      </c>
    </row>
    <row r="42" spans="1:2" x14ac:dyDescent="0.25">
      <c r="A42" t="s">
        <v>959</v>
      </c>
      <c r="B42" s="170">
        <v>429</v>
      </c>
    </row>
    <row r="43" spans="1:2" x14ac:dyDescent="0.25">
      <c r="A43" t="s">
        <v>960</v>
      </c>
      <c r="B43" s="170">
        <v>432</v>
      </c>
    </row>
    <row r="44" spans="1:2" x14ac:dyDescent="0.25">
      <c r="A44" t="s">
        <v>961</v>
      </c>
      <c r="B44" s="170">
        <v>446</v>
      </c>
    </row>
    <row r="45" spans="1:2" x14ac:dyDescent="0.25">
      <c r="A45" t="s">
        <v>962</v>
      </c>
      <c r="B45" s="170">
        <v>456</v>
      </c>
    </row>
    <row r="46" spans="1:2" x14ac:dyDescent="0.25">
      <c r="A46" t="s">
        <v>963</v>
      </c>
      <c r="B46" s="170">
        <v>480</v>
      </c>
    </row>
    <row r="47" spans="1:2" x14ac:dyDescent="0.25">
      <c r="A47" t="s">
        <v>964</v>
      </c>
      <c r="B47" s="170">
        <v>494</v>
      </c>
    </row>
    <row r="48" spans="1:2" x14ac:dyDescent="0.25">
      <c r="A48" t="s">
        <v>965</v>
      </c>
      <c r="B48" s="170">
        <v>504</v>
      </c>
    </row>
    <row r="49" spans="1:2" x14ac:dyDescent="0.25">
      <c r="A49" t="s">
        <v>966</v>
      </c>
      <c r="B49" s="170">
        <v>518</v>
      </c>
    </row>
    <row r="50" spans="1:2" x14ac:dyDescent="0.25">
      <c r="A50" t="s">
        <v>967</v>
      </c>
      <c r="B50" s="170">
        <v>521</v>
      </c>
    </row>
    <row r="51" spans="1:2" x14ac:dyDescent="0.25">
      <c r="A51" t="s">
        <v>968</v>
      </c>
      <c r="B51" s="170">
        <v>549</v>
      </c>
    </row>
    <row r="52" spans="1:2" x14ac:dyDescent="0.25">
      <c r="A52" t="s">
        <v>969</v>
      </c>
      <c r="B52" s="170">
        <v>552</v>
      </c>
    </row>
    <row r="53" spans="1:2" x14ac:dyDescent="0.25">
      <c r="A53" t="s">
        <v>970</v>
      </c>
      <c r="B53" s="170">
        <v>566</v>
      </c>
    </row>
    <row r="54" spans="1:2" x14ac:dyDescent="0.25">
      <c r="A54" t="s">
        <v>971</v>
      </c>
      <c r="B54" s="170">
        <v>571</v>
      </c>
    </row>
    <row r="55" spans="1:2" x14ac:dyDescent="0.25">
      <c r="A55" t="s">
        <v>972</v>
      </c>
      <c r="B55" s="170">
        <v>583</v>
      </c>
    </row>
    <row r="56" spans="1:2" x14ac:dyDescent="0.25">
      <c r="A56" t="s">
        <v>973</v>
      </c>
      <c r="B56" s="170">
        <v>597</v>
      </c>
    </row>
    <row r="57" spans="1:2" x14ac:dyDescent="0.25">
      <c r="A57" t="s">
        <v>974</v>
      </c>
      <c r="B57" s="170">
        <v>607</v>
      </c>
    </row>
    <row r="58" spans="1:2" x14ac:dyDescent="0.25">
      <c r="A58" t="s">
        <v>975</v>
      </c>
      <c r="B58" s="170">
        <v>610</v>
      </c>
    </row>
    <row r="59" spans="1:2" x14ac:dyDescent="0.25">
      <c r="A59" t="s">
        <v>976</v>
      </c>
      <c r="B59" s="170">
        <v>624</v>
      </c>
    </row>
    <row r="60" spans="1:2" x14ac:dyDescent="0.25">
      <c r="A60" t="s">
        <v>977</v>
      </c>
      <c r="B60" s="170">
        <v>638</v>
      </c>
    </row>
    <row r="61" spans="1:2" x14ac:dyDescent="0.25">
      <c r="A61" t="s">
        <v>978</v>
      </c>
      <c r="B61" s="170">
        <v>641</v>
      </c>
    </row>
    <row r="62" spans="1:2" x14ac:dyDescent="0.25">
      <c r="A62" t="s">
        <v>979</v>
      </c>
      <c r="B62" s="170">
        <v>655</v>
      </c>
    </row>
    <row r="63" spans="1:2" x14ac:dyDescent="0.25">
      <c r="A63" t="s">
        <v>980</v>
      </c>
      <c r="B63" s="170">
        <v>669</v>
      </c>
    </row>
    <row r="64" spans="1:2" x14ac:dyDescent="0.25">
      <c r="A64" t="s">
        <v>981</v>
      </c>
      <c r="B64" s="170">
        <v>672</v>
      </c>
    </row>
    <row r="65" spans="1:2" x14ac:dyDescent="0.25">
      <c r="A65" t="s">
        <v>982</v>
      </c>
      <c r="B65" s="170">
        <v>686</v>
      </c>
    </row>
    <row r="66" spans="1:2" x14ac:dyDescent="0.25">
      <c r="A66" t="s">
        <v>983</v>
      </c>
      <c r="B66" s="170">
        <v>697</v>
      </c>
    </row>
    <row r="67" spans="1:2" x14ac:dyDescent="0.25">
      <c r="A67" t="s">
        <v>984</v>
      </c>
      <c r="B67" s="170">
        <v>702</v>
      </c>
    </row>
    <row r="68" spans="1:2" x14ac:dyDescent="0.25">
      <c r="A68" t="s">
        <v>985</v>
      </c>
      <c r="B68" s="170">
        <v>713</v>
      </c>
    </row>
    <row r="69" spans="1:2" x14ac:dyDescent="0.25">
      <c r="A69" t="s">
        <v>986</v>
      </c>
      <c r="B69" s="170">
        <v>730</v>
      </c>
    </row>
    <row r="70" spans="1:2" x14ac:dyDescent="0.25">
      <c r="A70" t="s">
        <v>987</v>
      </c>
      <c r="B70" s="170">
        <v>744</v>
      </c>
    </row>
    <row r="71" spans="1:2" x14ac:dyDescent="0.25">
      <c r="A71" t="s">
        <v>988</v>
      </c>
      <c r="B71" s="170">
        <v>758</v>
      </c>
    </row>
    <row r="72" spans="1:2" x14ac:dyDescent="0.25">
      <c r="A72" t="s">
        <v>989</v>
      </c>
      <c r="B72" s="170">
        <v>761</v>
      </c>
    </row>
    <row r="73" spans="1:2" x14ac:dyDescent="0.25">
      <c r="A73" t="s">
        <v>990</v>
      </c>
      <c r="B73" s="170">
        <v>775</v>
      </c>
    </row>
    <row r="74" spans="1:2" x14ac:dyDescent="0.25">
      <c r="A74" t="s">
        <v>991</v>
      </c>
      <c r="B74" s="170">
        <v>789</v>
      </c>
    </row>
    <row r="75" spans="1:2" x14ac:dyDescent="0.25">
      <c r="A75" t="s">
        <v>992</v>
      </c>
      <c r="B75" s="170">
        <v>792</v>
      </c>
    </row>
    <row r="76" spans="1:2" x14ac:dyDescent="0.25">
      <c r="A76" t="s">
        <v>993</v>
      </c>
      <c r="B76" s="170">
        <v>802</v>
      </c>
    </row>
    <row r="77" spans="1:2" x14ac:dyDescent="0.25">
      <c r="A77" t="s">
        <v>994</v>
      </c>
      <c r="B77" s="170">
        <v>816</v>
      </c>
    </row>
    <row r="78" spans="1:2" x14ac:dyDescent="0.25">
      <c r="A78" t="s">
        <v>995</v>
      </c>
      <c r="B78" s="170">
        <v>828</v>
      </c>
    </row>
    <row r="79" spans="1:2" x14ac:dyDescent="0.25">
      <c r="A79" t="s">
        <v>996</v>
      </c>
      <c r="B79" s="170">
        <v>833</v>
      </c>
    </row>
    <row r="80" spans="1:2" x14ac:dyDescent="0.25">
      <c r="A80" t="s">
        <v>997</v>
      </c>
      <c r="B80" s="170">
        <v>847</v>
      </c>
    </row>
    <row r="81" spans="1:2" x14ac:dyDescent="0.25">
      <c r="A81" t="s">
        <v>998</v>
      </c>
      <c r="B81" s="170">
        <v>850</v>
      </c>
    </row>
    <row r="82" spans="1:2" x14ac:dyDescent="0.25">
      <c r="A82" t="s">
        <v>999</v>
      </c>
      <c r="B82" s="170">
        <v>864</v>
      </c>
    </row>
    <row r="83" spans="1:2" x14ac:dyDescent="0.25">
      <c r="A83" t="s">
        <v>1000</v>
      </c>
      <c r="B83" s="170">
        <v>878</v>
      </c>
    </row>
    <row r="84" spans="1:2" x14ac:dyDescent="0.25">
      <c r="A84" t="s">
        <v>1001</v>
      </c>
      <c r="B84" s="170">
        <v>881</v>
      </c>
    </row>
    <row r="85" spans="1:2" x14ac:dyDescent="0.25">
      <c r="A85" t="s">
        <v>1002</v>
      </c>
      <c r="B85" s="170">
        <v>895</v>
      </c>
    </row>
    <row r="86" spans="1:2" x14ac:dyDescent="0.25">
      <c r="A86" t="s">
        <v>1003</v>
      </c>
      <c r="B86" s="170">
        <v>905</v>
      </c>
    </row>
    <row r="87" spans="1:2" x14ac:dyDescent="0.25">
      <c r="A87" t="s">
        <v>1004</v>
      </c>
      <c r="B87" s="170">
        <v>919</v>
      </c>
    </row>
    <row r="88" spans="1:2" x14ac:dyDescent="0.25">
      <c r="A88" t="s">
        <v>1005</v>
      </c>
      <c r="B88" s="170">
        <v>2018</v>
      </c>
    </row>
    <row r="89" spans="1:2" x14ac:dyDescent="0.25">
      <c r="A89" t="s">
        <v>1006</v>
      </c>
      <c r="B89" s="170">
        <v>2021</v>
      </c>
    </row>
    <row r="90" spans="1:2" x14ac:dyDescent="0.25">
      <c r="A90" t="s">
        <v>1007</v>
      </c>
      <c r="B90" s="170">
        <v>2035</v>
      </c>
    </row>
    <row r="91" spans="1:2" x14ac:dyDescent="0.25">
      <c r="A91" t="s">
        <v>1008</v>
      </c>
      <c r="B91" s="170">
        <v>2049</v>
      </c>
    </row>
    <row r="92" spans="1:2" x14ac:dyDescent="0.25">
      <c r="A92" t="s">
        <v>1009</v>
      </c>
      <c r="B92" s="170">
        <v>2052</v>
      </c>
    </row>
    <row r="93" spans="1:2" x14ac:dyDescent="0.25">
      <c r="A93" t="s">
        <v>1010</v>
      </c>
      <c r="B93" s="170">
        <v>2066</v>
      </c>
    </row>
    <row r="94" spans="1:2" x14ac:dyDescent="0.25">
      <c r="A94" t="s">
        <v>1011</v>
      </c>
      <c r="B94" s="170">
        <v>2076</v>
      </c>
    </row>
    <row r="95" spans="1:2" x14ac:dyDescent="0.25">
      <c r="A95" t="s">
        <v>1012</v>
      </c>
      <c r="B95" s="170">
        <v>2083</v>
      </c>
    </row>
    <row r="96" spans="1:2" x14ac:dyDescent="0.25">
      <c r="A96" t="s">
        <v>1013</v>
      </c>
      <c r="B96" s="170">
        <v>2097</v>
      </c>
    </row>
    <row r="97" spans="1:2" x14ac:dyDescent="0.25">
      <c r="A97" t="s">
        <v>1014</v>
      </c>
      <c r="B97" s="170">
        <v>2107</v>
      </c>
    </row>
    <row r="98" spans="1:2" x14ac:dyDescent="0.25">
      <c r="A98" t="s">
        <v>1015</v>
      </c>
      <c r="B98" s="170">
        <v>2110</v>
      </c>
    </row>
    <row r="99" spans="1:2" x14ac:dyDescent="0.25">
      <c r="A99" t="s">
        <v>1016</v>
      </c>
      <c r="B99" s="170">
        <v>2124</v>
      </c>
    </row>
    <row r="100" spans="1:2" x14ac:dyDescent="0.25">
      <c r="A100" t="s">
        <v>1017</v>
      </c>
      <c r="B100" s="170">
        <v>2138</v>
      </c>
    </row>
    <row r="101" spans="1:2" x14ac:dyDescent="0.25">
      <c r="A101" t="s">
        <v>1018</v>
      </c>
      <c r="B101" s="170">
        <v>2141</v>
      </c>
    </row>
    <row r="102" spans="1:2" x14ac:dyDescent="0.25">
      <c r="A102" t="s">
        <v>1019</v>
      </c>
      <c r="B102" s="170">
        <v>2155</v>
      </c>
    </row>
    <row r="103" spans="1:2" x14ac:dyDescent="0.25">
      <c r="A103" t="s">
        <v>1020</v>
      </c>
      <c r="B103" s="170">
        <v>2169</v>
      </c>
    </row>
    <row r="104" spans="1:2" x14ac:dyDescent="0.25">
      <c r="A104" t="s">
        <v>1021</v>
      </c>
      <c r="B104" s="170">
        <v>2172</v>
      </c>
    </row>
    <row r="105" spans="1:2" x14ac:dyDescent="0.25">
      <c r="A105" t="s">
        <v>1022</v>
      </c>
      <c r="B105" s="170">
        <v>2186</v>
      </c>
    </row>
    <row r="106" spans="1:2" x14ac:dyDescent="0.25">
      <c r="A106" t="s">
        <v>1023</v>
      </c>
      <c r="B106" s="170">
        <v>2191</v>
      </c>
    </row>
    <row r="107" spans="1:2" x14ac:dyDescent="0.25">
      <c r="A107" t="s">
        <v>1024</v>
      </c>
      <c r="B107" s="170">
        <v>2207</v>
      </c>
    </row>
    <row r="108" spans="1:2" x14ac:dyDescent="0.25">
      <c r="A108" t="s">
        <v>1025</v>
      </c>
      <c r="B108" s="170">
        <v>2213</v>
      </c>
    </row>
    <row r="109" spans="1:2" x14ac:dyDescent="0.25">
      <c r="A109" t="s">
        <v>1026</v>
      </c>
      <c r="B109" s="170">
        <v>2227</v>
      </c>
    </row>
    <row r="110" spans="1:2" x14ac:dyDescent="0.25">
      <c r="A110" t="s">
        <v>1027</v>
      </c>
      <c r="B110" s="170">
        <v>2230</v>
      </c>
    </row>
    <row r="111" spans="1:2" x14ac:dyDescent="0.25">
      <c r="A111" t="s">
        <v>1028</v>
      </c>
      <c r="B111" s="170">
        <v>2244</v>
      </c>
    </row>
    <row r="112" spans="1:2" x14ac:dyDescent="0.25">
      <c r="A112" t="s">
        <v>1029</v>
      </c>
      <c r="B112" s="170">
        <v>2258</v>
      </c>
    </row>
    <row r="113" spans="1:2" x14ac:dyDescent="0.25">
      <c r="A113" t="s">
        <v>1030</v>
      </c>
      <c r="B113" s="170">
        <v>2261</v>
      </c>
    </row>
    <row r="114" spans="1:2" x14ac:dyDescent="0.25">
      <c r="A114" t="s">
        <v>1031</v>
      </c>
      <c r="B114" s="170">
        <v>2289</v>
      </c>
    </row>
    <row r="115" spans="1:2" x14ac:dyDescent="0.25">
      <c r="A115" t="s">
        <v>1032</v>
      </c>
      <c r="B115" s="170">
        <v>2292</v>
      </c>
    </row>
    <row r="116" spans="1:2" x14ac:dyDescent="0.25">
      <c r="A116" t="s">
        <v>1033</v>
      </c>
      <c r="B116" s="170">
        <v>2302</v>
      </c>
    </row>
    <row r="117" spans="1:2" x14ac:dyDescent="0.25">
      <c r="A117" t="s">
        <v>1034</v>
      </c>
      <c r="B117" s="170">
        <v>2322</v>
      </c>
    </row>
    <row r="118" spans="1:2" x14ac:dyDescent="0.25">
      <c r="A118" t="s">
        <v>1035</v>
      </c>
      <c r="B118" s="170">
        <v>2333</v>
      </c>
    </row>
    <row r="119" spans="1:2" x14ac:dyDescent="0.25">
      <c r="A119" t="s">
        <v>1036</v>
      </c>
      <c r="B119" s="170">
        <v>2347</v>
      </c>
    </row>
    <row r="120" spans="1:2" x14ac:dyDescent="0.25">
      <c r="A120" t="s">
        <v>1037</v>
      </c>
      <c r="B120" s="170">
        <v>2350</v>
      </c>
    </row>
    <row r="121" spans="1:2" x14ac:dyDescent="0.25">
      <c r="A121" t="s">
        <v>1038</v>
      </c>
      <c r="B121" s="170">
        <v>2364</v>
      </c>
    </row>
    <row r="122" spans="1:2" x14ac:dyDescent="0.25">
      <c r="A122" t="s">
        <v>1039</v>
      </c>
      <c r="B122" s="170">
        <v>2378</v>
      </c>
    </row>
    <row r="123" spans="1:2" x14ac:dyDescent="0.25">
      <c r="A123" t="s">
        <v>1040</v>
      </c>
      <c r="B123" s="170">
        <v>2381</v>
      </c>
    </row>
    <row r="124" spans="1:2" x14ac:dyDescent="0.25">
      <c r="A124" t="s">
        <v>1041</v>
      </c>
      <c r="B124" s="170">
        <v>2395</v>
      </c>
    </row>
    <row r="125" spans="1:2" x14ac:dyDescent="0.25">
      <c r="A125" t="s">
        <v>1042</v>
      </c>
      <c r="B125" s="170">
        <v>2405</v>
      </c>
    </row>
    <row r="126" spans="1:2" x14ac:dyDescent="0.25">
      <c r="A126" t="s">
        <v>1043</v>
      </c>
      <c r="B126" s="170">
        <v>2419</v>
      </c>
    </row>
    <row r="127" spans="1:2" x14ac:dyDescent="0.25">
      <c r="A127" t="s">
        <v>1044</v>
      </c>
      <c r="B127" s="170">
        <v>2436</v>
      </c>
    </row>
    <row r="128" spans="1:2" x14ac:dyDescent="0.25">
      <c r="A128" t="s">
        <v>1045</v>
      </c>
      <c r="B128" s="170">
        <v>2448</v>
      </c>
    </row>
    <row r="129" spans="1:2" x14ac:dyDescent="0.25">
      <c r="A129" t="s">
        <v>1046</v>
      </c>
      <c r="B129" s="170">
        <v>2453</v>
      </c>
    </row>
    <row r="130" spans="1:2" x14ac:dyDescent="0.25">
      <c r="A130" t="s">
        <v>1047</v>
      </c>
      <c r="B130" s="170">
        <v>2467</v>
      </c>
    </row>
    <row r="131" spans="1:2" x14ac:dyDescent="0.25">
      <c r="A131" t="s">
        <v>1048</v>
      </c>
      <c r="B131" s="170">
        <v>2470</v>
      </c>
    </row>
    <row r="132" spans="1:2" x14ac:dyDescent="0.25">
      <c r="A132" t="s">
        <v>1049</v>
      </c>
      <c r="B132" s="170">
        <v>2484</v>
      </c>
    </row>
    <row r="133" spans="1:2" x14ac:dyDescent="0.25">
      <c r="A133" t="s">
        <v>1050</v>
      </c>
      <c r="B133" s="170">
        <v>2498</v>
      </c>
    </row>
    <row r="134" spans="1:2" x14ac:dyDescent="0.25">
      <c r="A134" t="s">
        <v>1051</v>
      </c>
      <c r="B134" s="170">
        <v>2508</v>
      </c>
    </row>
    <row r="135" spans="1:2" x14ac:dyDescent="0.25">
      <c r="A135" t="s">
        <v>1052</v>
      </c>
      <c r="B135" s="170">
        <v>2511</v>
      </c>
    </row>
    <row r="136" spans="1:2" x14ac:dyDescent="0.25">
      <c r="A136" t="s">
        <v>1053</v>
      </c>
      <c r="B136" s="170">
        <v>2539</v>
      </c>
    </row>
    <row r="137" spans="1:2" x14ac:dyDescent="0.25">
      <c r="A137" t="s">
        <v>1054</v>
      </c>
      <c r="B137" s="170">
        <v>2542</v>
      </c>
    </row>
    <row r="138" spans="1:2" x14ac:dyDescent="0.25">
      <c r="A138" t="s">
        <v>1055</v>
      </c>
      <c r="B138" s="170">
        <v>2556</v>
      </c>
    </row>
    <row r="139" spans="1:2" x14ac:dyDescent="0.25">
      <c r="A139" t="s">
        <v>1056</v>
      </c>
      <c r="B139" s="170">
        <v>2563</v>
      </c>
    </row>
    <row r="140" spans="1:2" x14ac:dyDescent="0.25">
      <c r="A140" t="s">
        <v>1057</v>
      </c>
      <c r="B140" s="170">
        <v>2573</v>
      </c>
    </row>
    <row r="141" spans="1:2" x14ac:dyDescent="0.25">
      <c r="A141" t="s">
        <v>1058</v>
      </c>
      <c r="B141" s="170">
        <v>2587</v>
      </c>
    </row>
    <row r="142" spans="1:2" x14ac:dyDescent="0.25">
      <c r="A142" t="s">
        <v>1059</v>
      </c>
      <c r="B142" s="170">
        <v>2590</v>
      </c>
    </row>
    <row r="143" spans="1:2" x14ac:dyDescent="0.25">
      <c r="A143" t="s">
        <v>1060</v>
      </c>
      <c r="B143" s="170">
        <v>2600</v>
      </c>
    </row>
    <row r="144" spans="1:2" x14ac:dyDescent="0.25">
      <c r="A144" t="s">
        <v>1061</v>
      </c>
      <c r="B144" s="170">
        <v>2614</v>
      </c>
    </row>
    <row r="145" spans="1:2" x14ac:dyDescent="0.25">
      <c r="A145" t="s">
        <v>1062</v>
      </c>
      <c r="B145" s="170">
        <v>2628</v>
      </c>
    </row>
    <row r="146" spans="1:2" x14ac:dyDescent="0.25">
      <c r="A146" t="s">
        <v>1063</v>
      </c>
      <c r="B146" s="170">
        <v>2631</v>
      </c>
    </row>
    <row r="147" spans="1:2" x14ac:dyDescent="0.25">
      <c r="A147" t="s">
        <v>1064</v>
      </c>
      <c r="B147" s="170">
        <v>2645</v>
      </c>
    </row>
    <row r="148" spans="1:2" x14ac:dyDescent="0.25">
      <c r="A148" t="s">
        <v>1065</v>
      </c>
      <c r="B148" s="170">
        <v>2659</v>
      </c>
    </row>
    <row r="149" spans="1:2" x14ac:dyDescent="0.25">
      <c r="A149" t="s">
        <v>1066</v>
      </c>
      <c r="B149" s="170">
        <v>2662</v>
      </c>
    </row>
    <row r="150" spans="1:2" x14ac:dyDescent="0.25">
      <c r="A150" t="s">
        <v>1067</v>
      </c>
      <c r="B150" s="170">
        <v>2676</v>
      </c>
    </row>
    <row r="151" spans="1:2" x14ac:dyDescent="0.25">
      <c r="A151" t="s">
        <v>1068</v>
      </c>
      <c r="B151" s="170">
        <v>2689</v>
      </c>
    </row>
    <row r="152" spans="1:2" x14ac:dyDescent="0.25">
      <c r="A152" t="s">
        <v>1069</v>
      </c>
      <c r="B152" s="170">
        <v>2693</v>
      </c>
    </row>
    <row r="153" spans="1:2" x14ac:dyDescent="0.25">
      <c r="A153" t="s">
        <v>1070</v>
      </c>
      <c r="B153" s="170">
        <v>2703</v>
      </c>
    </row>
    <row r="154" spans="1:2" x14ac:dyDescent="0.25">
      <c r="A154" t="s">
        <v>1071</v>
      </c>
      <c r="B154" s="170">
        <v>2717</v>
      </c>
    </row>
    <row r="155" spans="1:2" x14ac:dyDescent="0.25">
      <c r="A155" t="s">
        <v>1072</v>
      </c>
      <c r="B155" s="170">
        <v>2720</v>
      </c>
    </row>
    <row r="156" spans="1:2" x14ac:dyDescent="0.25">
      <c r="A156" t="s">
        <v>1073</v>
      </c>
      <c r="B156" s="170">
        <v>2734</v>
      </c>
    </row>
    <row r="157" spans="1:2" x14ac:dyDescent="0.25">
      <c r="A157" t="s">
        <v>1074</v>
      </c>
      <c r="B157" s="170">
        <v>2748</v>
      </c>
    </row>
    <row r="158" spans="1:2" x14ac:dyDescent="0.25">
      <c r="A158" t="s">
        <v>1075</v>
      </c>
      <c r="B158" s="170">
        <v>2751</v>
      </c>
    </row>
    <row r="159" spans="1:2" x14ac:dyDescent="0.25">
      <c r="A159" t="s">
        <v>1076</v>
      </c>
      <c r="B159" s="170">
        <v>2765</v>
      </c>
    </row>
    <row r="160" spans="1:2" x14ac:dyDescent="0.25">
      <c r="A160" t="s">
        <v>1077</v>
      </c>
      <c r="B160" s="170">
        <v>2779</v>
      </c>
    </row>
    <row r="161" spans="1:2" x14ac:dyDescent="0.25">
      <c r="A161" t="s">
        <v>1078</v>
      </c>
      <c r="B161" s="170">
        <v>2782</v>
      </c>
    </row>
    <row r="162" spans="1:2" x14ac:dyDescent="0.25">
      <c r="A162" t="s">
        <v>1079</v>
      </c>
      <c r="B162" s="170">
        <v>2796</v>
      </c>
    </row>
    <row r="163" spans="1:2" x14ac:dyDescent="0.25">
      <c r="A163" t="s">
        <v>1080</v>
      </c>
      <c r="B163" s="170">
        <v>2806</v>
      </c>
    </row>
    <row r="164" spans="1:2" x14ac:dyDescent="0.25">
      <c r="A164" t="s">
        <v>1081</v>
      </c>
      <c r="B164" s="170">
        <v>2810</v>
      </c>
    </row>
    <row r="165" spans="1:2" x14ac:dyDescent="0.25">
      <c r="A165" t="s">
        <v>1082</v>
      </c>
      <c r="B165" s="170">
        <v>2823</v>
      </c>
    </row>
    <row r="166" spans="1:2" x14ac:dyDescent="0.25">
      <c r="A166" t="s">
        <v>1083</v>
      </c>
      <c r="B166" s="170">
        <v>2837</v>
      </c>
    </row>
    <row r="167" spans="1:2" x14ac:dyDescent="0.25">
      <c r="A167" t="s">
        <v>1084</v>
      </c>
      <c r="B167" s="170">
        <v>2854</v>
      </c>
    </row>
    <row r="168" spans="1:2" x14ac:dyDescent="0.25">
      <c r="A168" t="s">
        <v>1085</v>
      </c>
      <c r="B168" s="170">
        <v>2868</v>
      </c>
    </row>
    <row r="169" spans="1:2" x14ac:dyDescent="0.25">
      <c r="A169" t="s">
        <v>1086</v>
      </c>
      <c r="B169" s="170">
        <v>2871</v>
      </c>
    </row>
    <row r="170" spans="1:2" x14ac:dyDescent="0.25">
      <c r="A170" t="s">
        <v>1087</v>
      </c>
      <c r="B170" s="170">
        <v>2885</v>
      </c>
    </row>
    <row r="171" spans="1:2" x14ac:dyDescent="0.25">
      <c r="A171" t="s">
        <v>1088</v>
      </c>
      <c r="B171" s="170">
        <v>2899</v>
      </c>
    </row>
    <row r="172" spans="1:2" x14ac:dyDescent="0.25">
      <c r="A172" t="s">
        <v>1089</v>
      </c>
      <c r="B172" s="170">
        <v>2909</v>
      </c>
    </row>
    <row r="173" spans="1:2" x14ac:dyDescent="0.25">
      <c r="A173" t="s">
        <v>1090</v>
      </c>
      <c r="B173" s="170">
        <v>2912</v>
      </c>
    </row>
    <row r="174" spans="1:2" x14ac:dyDescent="0.25">
      <c r="A174" t="s">
        <v>1091</v>
      </c>
      <c r="B174" s="170">
        <v>2926</v>
      </c>
    </row>
    <row r="175" spans="1:2" x14ac:dyDescent="0.25">
      <c r="A175" t="s">
        <v>1092</v>
      </c>
      <c r="B175" s="170">
        <v>2935</v>
      </c>
    </row>
    <row r="176" spans="1:2" x14ac:dyDescent="0.25">
      <c r="A176" t="s">
        <v>1093</v>
      </c>
      <c r="B176" s="170">
        <v>2943</v>
      </c>
    </row>
    <row r="177" spans="1:2" x14ac:dyDescent="0.25">
      <c r="A177" t="s">
        <v>1094</v>
      </c>
      <c r="B177" s="170">
        <v>2957</v>
      </c>
    </row>
    <row r="178" spans="1:2" x14ac:dyDescent="0.25">
      <c r="A178" t="s">
        <v>1095</v>
      </c>
      <c r="B178" s="170">
        <v>2960</v>
      </c>
    </row>
    <row r="179" spans="1:2" x14ac:dyDescent="0.25">
      <c r="A179" t="s">
        <v>1096</v>
      </c>
      <c r="B179" s="170">
        <v>2974</v>
      </c>
    </row>
    <row r="180" spans="1:2" x14ac:dyDescent="0.25">
      <c r="A180" t="s">
        <v>1097</v>
      </c>
      <c r="B180" s="170">
        <v>2988</v>
      </c>
    </row>
    <row r="181" spans="1:2" x14ac:dyDescent="0.25">
      <c r="A181" t="s">
        <v>1098</v>
      </c>
      <c r="B181" s="170">
        <v>2991</v>
      </c>
    </row>
    <row r="182" spans="1:2" x14ac:dyDescent="0.25">
      <c r="A182" t="s">
        <v>1099</v>
      </c>
      <c r="B182" s="170">
        <v>3006</v>
      </c>
    </row>
    <row r="183" spans="1:2" x14ac:dyDescent="0.25">
      <c r="A183" t="s">
        <v>1100</v>
      </c>
      <c r="B183" s="170">
        <v>3017</v>
      </c>
    </row>
    <row r="184" spans="1:2" x14ac:dyDescent="0.25">
      <c r="A184" t="s">
        <v>1101</v>
      </c>
      <c r="B184" s="170">
        <v>3023</v>
      </c>
    </row>
    <row r="185" spans="1:2" x14ac:dyDescent="0.25">
      <c r="A185" t="s">
        <v>1102</v>
      </c>
      <c r="B185" s="170">
        <v>3037</v>
      </c>
    </row>
    <row r="186" spans="1:2" x14ac:dyDescent="0.25">
      <c r="A186" t="s">
        <v>1103</v>
      </c>
      <c r="B186" s="170">
        <v>3040</v>
      </c>
    </row>
    <row r="187" spans="1:2" x14ac:dyDescent="0.25">
      <c r="A187" t="s">
        <v>1104</v>
      </c>
      <c r="B187" s="170">
        <v>3054</v>
      </c>
    </row>
    <row r="188" spans="1:2" x14ac:dyDescent="0.25">
      <c r="A188" t="s">
        <v>1105</v>
      </c>
      <c r="B188" s="170">
        <v>3068</v>
      </c>
    </row>
    <row r="189" spans="1:2" x14ac:dyDescent="0.25">
      <c r="A189" t="s">
        <v>1106</v>
      </c>
      <c r="B189" s="170">
        <v>3085</v>
      </c>
    </row>
    <row r="190" spans="1:2" x14ac:dyDescent="0.25">
      <c r="A190" t="s">
        <v>1107</v>
      </c>
      <c r="B190" s="170">
        <v>3099</v>
      </c>
    </row>
    <row r="191" spans="1:2" x14ac:dyDescent="0.25">
      <c r="A191" t="s">
        <v>1108</v>
      </c>
      <c r="B191" s="170">
        <v>3109</v>
      </c>
    </row>
    <row r="192" spans="1:2" x14ac:dyDescent="0.25">
      <c r="A192" t="s">
        <v>1109</v>
      </c>
      <c r="B192" s="170">
        <v>3112</v>
      </c>
    </row>
    <row r="193" spans="1:2" x14ac:dyDescent="0.25">
      <c r="A193" t="s">
        <v>1110</v>
      </c>
      <c r="B193" s="170">
        <v>3126</v>
      </c>
    </row>
    <row r="194" spans="1:2" x14ac:dyDescent="0.25">
      <c r="A194" t="s">
        <v>1111</v>
      </c>
      <c r="B194" s="170">
        <v>3132</v>
      </c>
    </row>
    <row r="195" spans="1:2" x14ac:dyDescent="0.25">
      <c r="A195" t="s">
        <v>1112</v>
      </c>
      <c r="B195" s="170">
        <v>3143</v>
      </c>
    </row>
    <row r="196" spans="1:2" x14ac:dyDescent="0.25">
      <c r="A196" t="s">
        <v>1113</v>
      </c>
      <c r="B196" s="170">
        <v>3157</v>
      </c>
    </row>
    <row r="197" spans="1:2" x14ac:dyDescent="0.25">
      <c r="A197" t="s">
        <v>1114</v>
      </c>
      <c r="B197" s="170">
        <v>3174</v>
      </c>
    </row>
    <row r="198" spans="1:2" x14ac:dyDescent="0.25">
      <c r="A198" t="s">
        <v>1115</v>
      </c>
      <c r="B198" s="170">
        <v>3188</v>
      </c>
    </row>
    <row r="199" spans="1:2" x14ac:dyDescent="0.25">
      <c r="A199" t="s">
        <v>1116</v>
      </c>
      <c r="B199" s="170">
        <v>3191</v>
      </c>
    </row>
    <row r="200" spans="1:2" x14ac:dyDescent="0.25">
      <c r="A200" t="s">
        <v>1117</v>
      </c>
      <c r="B200" s="170">
        <v>3201</v>
      </c>
    </row>
    <row r="201" spans="1:2" x14ac:dyDescent="0.25">
      <c r="A201" t="s">
        <v>1118</v>
      </c>
      <c r="B201" s="170">
        <v>3215</v>
      </c>
    </row>
    <row r="202" spans="1:2" x14ac:dyDescent="0.25">
      <c r="A202" t="s">
        <v>1119</v>
      </c>
      <c r="B202" s="170">
        <v>3229</v>
      </c>
    </row>
    <row r="203" spans="1:2" x14ac:dyDescent="0.25">
      <c r="A203" t="s">
        <v>1120</v>
      </c>
      <c r="B203" s="170">
        <v>3232</v>
      </c>
    </row>
    <row r="204" spans="1:2" x14ac:dyDescent="0.25">
      <c r="A204" t="s">
        <v>1121</v>
      </c>
      <c r="B204" s="170">
        <v>3246</v>
      </c>
    </row>
    <row r="205" spans="1:2" x14ac:dyDescent="0.25">
      <c r="A205" t="s">
        <v>1122</v>
      </c>
      <c r="B205" s="170">
        <v>3258</v>
      </c>
    </row>
    <row r="206" spans="1:2" x14ac:dyDescent="0.25">
      <c r="A206" t="s">
        <v>1123</v>
      </c>
      <c r="B206" s="170">
        <v>3263</v>
      </c>
    </row>
    <row r="207" spans="1:2" x14ac:dyDescent="0.25">
      <c r="A207" t="s">
        <v>1124</v>
      </c>
      <c r="B207" s="170">
        <v>3277</v>
      </c>
    </row>
    <row r="208" spans="1:2" x14ac:dyDescent="0.25">
      <c r="A208" t="s">
        <v>1125</v>
      </c>
      <c r="B208" s="170">
        <v>3280</v>
      </c>
    </row>
    <row r="209" spans="1:2" x14ac:dyDescent="0.25">
      <c r="A209" t="s">
        <v>1126</v>
      </c>
      <c r="B209" s="170">
        <v>3294</v>
      </c>
    </row>
    <row r="210" spans="1:2" x14ac:dyDescent="0.25">
      <c r="A210" t="s">
        <v>1127</v>
      </c>
      <c r="B210" s="170">
        <v>3304</v>
      </c>
    </row>
    <row r="211" spans="1:2" x14ac:dyDescent="0.25">
      <c r="A211" t="s">
        <v>1128</v>
      </c>
      <c r="B211" s="170">
        <v>3318</v>
      </c>
    </row>
    <row r="212" spans="1:2" x14ac:dyDescent="0.25">
      <c r="A212" t="s">
        <v>1129</v>
      </c>
      <c r="B212" s="170">
        <v>3321</v>
      </c>
    </row>
    <row r="213" spans="1:2" x14ac:dyDescent="0.25">
      <c r="A213" t="s">
        <v>1130</v>
      </c>
      <c r="B213" s="170">
        <v>3335</v>
      </c>
    </row>
    <row r="214" spans="1:2" x14ac:dyDescent="0.25">
      <c r="A214" t="s">
        <v>1131</v>
      </c>
      <c r="B214" s="170">
        <v>3349</v>
      </c>
    </row>
    <row r="215" spans="1:2" x14ac:dyDescent="0.25">
      <c r="A215" t="s">
        <v>1132</v>
      </c>
      <c r="B215" s="170">
        <v>3366</v>
      </c>
    </row>
    <row r="216" spans="1:2" x14ac:dyDescent="0.25">
      <c r="A216" t="s">
        <v>1133</v>
      </c>
      <c r="B216" s="170">
        <v>3373</v>
      </c>
    </row>
    <row r="217" spans="1:2" x14ac:dyDescent="0.25">
      <c r="A217" t="s">
        <v>1134</v>
      </c>
      <c r="B217" s="170">
        <v>3383</v>
      </c>
    </row>
    <row r="218" spans="1:2" x14ac:dyDescent="0.25">
      <c r="A218" t="s">
        <v>1135</v>
      </c>
      <c r="B218" s="170">
        <v>3397</v>
      </c>
    </row>
    <row r="219" spans="1:2" x14ac:dyDescent="0.25">
      <c r="A219" t="s">
        <v>1136</v>
      </c>
      <c r="B219" s="170">
        <v>3407</v>
      </c>
    </row>
    <row r="220" spans="1:2" x14ac:dyDescent="0.25">
      <c r="A220" t="s">
        <v>1137</v>
      </c>
      <c r="B220" s="170">
        <v>3410</v>
      </c>
    </row>
    <row r="221" spans="1:2" x14ac:dyDescent="0.25">
      <c r="A221" t="s">
        <v>1138</v>
      </c>
      <c r="B221" s="170">
        <v>3424</v>
      </c>
    </row>
    <row r="222" spans="1:2" x14ac:dyDescent="0.25">
      <c r="A222" t="s">
        <v>1139</v>
      </c>
      <c r="B222" s="170">
        <v>3438</v>
      </c>
    </row>
    <row r="223" spans="1:2" x14ac:dyDescent="0.25">
      <c r="A223" t="s">
        <v>1140</v>
      </c>
      <c r="B223" s="170">
        <v>3441</v>
      </c>
    </row>
    <row r="224" spans="1:2" x14ac:dyDescent="0.25">
      <c r="A224" t="s">
        <v>1141</v>
      </c>
      <c r="B224" s="170">
        <v>3455</v>
      </c>
    </row>
    <row r="225" spans="1:2" x14ac:dyDescent="0.25">
      <c r="A225" t="s">
        <v>1142</v>
      </c>
      <c r="B225" s="170">
        <v>3469</v>
      </c>
    </row>
    <row r="226" spans="1:2" x14ac:dyDescent="0.25">
      <c r="A226" t="s">
        <v>1143</v>
      </c>
      <c r="B226" s="170">
        <v>3472</v>
      </c>
    </row>
    <row r="227" spans="1:2" x14ac:dyDescent="0.25">
      <c r="A227" t="s">
        <v>1144</v>
      </c>
      <c r="B227" s="170">
        <v>3486</v>
      </c>
    </row>
    <row r="228" spans="1:2" x14ac:dyDescent="0.25">
      <c r="A228" t="s">
        <v>1145</v>
      </c>
      <c r="B228" s="170">
        <v>3499</v>
      </c>
    </row>
    <row r="229" spans="1:2" x14ac:dyDescent="0.25">
      <c r="A229" t="s">
        <v>1146</v>
      </c>
      <c r="B229" s="170">
        <v>3504</v>
      </c>
    </row>
    <row r="230" spans="1:2" x14ac:dyDescent="0.25">
      <c r="A230" t="s">
        <v>1147</v>
      </c>
      <c r="B230" s="170">
        <v>3513</v>
      </c>
    </row>
    <row r="231" spans="1:2" x14ac:dyDescent="0.25">
      <c r="A231" t="s">
        <v>1148</v>
      </c>
      <c r="B231" s="170">
        <v>3527</v>
      </c>
    </row>
    <row r="232" spans="1:2" x14ac:dyDescent="0.25">
      <c r="A232" t="s">
        <v>1149</v>
      </c>
      <c r="B232" s="170">
        <v>3530</v>
      </c>
    </row>
    <row r="233" spans="1:2" x14ac:dyDescent="0.25">
      <c r="A233" t="s">
        <v>1150</v>
      </c>
      <c r="B233" s="170">
        <v>3544</v>
      </c>
    </row>
    <row r="234" spans="1:2" x14ac:dyDescent="0.25">
      <c r="A234" t="s">
        <v>1151</v>
      </c>
      <c r="B234" s="170">
        <v>3558</v>
      </c>
    </row>
    <row r="235" spans="1:2" x14ac:dyDescent="0.25">
      <c r="A235" t="s">
        <v>1152</v>
      </c>
      <c r="B235" s="170">
        <v>3561</v>
      </c>
    </row>
    <row r="236" spans="1:2" x14ac:dyDescent="0.25">
      <c r="A236" t="s">
        <v>1153</v>
      </c>
      <c r="B236" s="170">
        <v>3575</v>
      </c>
    </row>
    <row r="237" spans="1:2" x14ac:dyDescent="0.25">
      <c r="A237" t="s">
        <v>1154</v>
      </c>
      <c r="B237" s="170">
        <v>3589</v>
      </c>
    </row>
    <row r="238" spans="1:2" x14ac:dyDescent="0.25">
      <c r="A238" t="s">
        <v>1155</v>
      </c>
      <c r="B238" s="170">
        <v>3592</v>
      </c>
    </row>
    <row r="239" spans="1:2" x14ac:dyDescent="0.25">
      <c r="A239" t="s">
        <v>1156</v>
      </c>
      <c r="B239" s="170">
        <v>3602</v>
      </c>
    </row>
    <row r="240" spans="1:2" x14ac:dyDescent="0.25">
      <c r="A240" t="s">
        <v>1157</v>
      </c>
      <c r="B240" s="170">
        <v>3616</v>
      </c>
    </row>
    <row r="241" spans="1:2" x14ac:dyDescent="0.25">
      <c r="A241" t="s">
        <v>1158</v>
      </c>
      <c r="B241" s="170">
        <v>3620</v>
      </c>
    </row>
    <row r="242" spans="1:2" x14ac:dyDescent="0.25">
      <c r="A242" t="s">
        <v>1159</v>
      </c>
      <c r="B242" s="170">
        <v>3633</v>
      </c>
    </row>
    <row r="243" spans="1:2" x14ac:dyDescent="0.25">
      <c r="A243" t="s">
        <v>1160</v>
      </c>
      <c r="B243" s="170">
        <v>3647</v>
      </c>
    </row>
    <row r="244" spans="1:2" x14ac:dyDescent="0.25">
      <c r="A244" t="s">
        <v>1161</v>
      </c>
      <c r="B244" s="170">
        <v>3650</v>
      </c>
    </row>
    <row r="245" spans="1:2" x14ac:dyDescent="0.25">
      <c r="A245" t="s">
        <v>1162</v>
      </c>
      <c r="B245" s="170">
        <v>3664</v>
      </c>
    </row>
    <row r="246" spans="1:2" x14ac:dyDescent="0.25">
      <c r="A246" t="s">
        <v>1163</v>
      </c>
      <c r="B246" s="170">
        <v>3678</v>
      </c>
    </row>
    <row r="247" spans="1:2" x14ac:dyDescent="0.25">
      <c r="A247" t="s">
        <v>1164</v>
      </c>
      <c r="B247" s="170">
        <v>3681</v>
      </c>
    </row>
    <row r="248" spans="1:2" x14ac:dyDescent="0.25">
      <c r="A248" t="s">
        <v>1165</v>
      </c>
      <c r="B248" s="170">
        <v>3695</v>
      </c>
    </row>
    <row r="249" spans="1:2" x14ac:dyDescent="0.25">
      <c r="A249" t="s">
        <v>1166</v>
      </c>
      <c r="B249" s="170">
        <v>3705</v>
      </c>
    </row>
    <row r="250" spans="1:2" x14ac:dyDescent="0.25">
      <c r="A250" t="s">
        <v>1167</v>
      </c>
      <c r="B250" s="170">
        <v>3719</v>
      </c>
    </row>
    <row r="251" spans="1:2" x14ac:dyDescent="0.25">
      <c r="A251" t="s">
        <v>1168</v>
      </c>
      <c r="B251" s="170">
        <v>3722</v>
      </c>
    </row>
    <row r="252" spans="1:2" x14ac:dyDescent="0.25">
      <c r="A252" t="s">
        <v>1169</v>
      </c>
      <c r="B252" s="170">
        <v>3736</v>
      </c>
    </row>
    <row r="253" spans="1:2" x14ac:dyDescent="0.25">
      <c r="A253" t="s">
        <v>1170</v>
      </c>
      <c r="B253" s="170">
        <v>3745</v>
      </c>
    </row>
    <row r="254" spans="1:2" x14ac:dyDescent="0.25">
      <c r="A254" t="s">
        <v>1171</v>
      </c>
      <c r="B254" s="170">
        <v>3753</v>
      </c>
    </row>
    <row r="255" spans="1:2" x14ac:dyDescent="0.25">
      <c r="A255" t="s">
        <v>1172</v>
      </c>
      <c r="B255" s="170">
        <v>3767</v>
      </c>
    </row>
    <row r="256" spans="1:2" x14ac:dyDescent="0.25">
      <c r="A256" t="s">
        <v>1173</v>
      </c>
      <c r="B256" s="170">
        <v>3770</v>
      </c>
    </row>
    <row r="257" spans="1:2" x14ac:dyDescent="0.25">
      <c r="A257" t="s">
        <v>1174</v>
      </c>
      <c r="B257" s="170">
        <v>3784</v>
      </c>
    </row>
    <row r="258" spans="1:2" x14ac:dyDescent="0.25">
      <c r="A258" t="s">
        <v>1175</v>
      </c>
      <c r="B258" s="170">
        <v>3798</v>
      </c>
    </row>
    <row r="259" spans="1:2" x14ac:dyDescent="0.25">
      <c r="A259" t="s">
        <v>1176</v>
      </c>
      <c r="B259" s="170">
        <v>3808</v>
      </c>
    </row>
    <row r="260" spans="1:2" x14ac:dyDescent="0.25">
      <c r="A260" t="s">
        <v>1177</v>
      </c>
      <c r="B260" s="170">
        <v>3811</v>
      </c>
    </row>
    <row r="261" spans="1:2" x14ac:dyDescent="0.25">
      <c r="A261" t="s">
        <v>1178</v>
      </c>
      <c r="B261" s="170">
        <v>3825</v>
      </c>
    </row>
    <row r="262" spans="1:2" x14ac:dyDescent="0.25">
      <c r="A262" t="s">
        <v>1179</v>
      </c>
      <c r="B262" s="170">
        <v>3839</v>
      </c>
    </row>
    <row r="263" spans="1:2" x14ac:dyDescent="0.25">
      <c r="A263" t="s">
        <v>1180</v>
      </c>
      <c r="B263" s="170">
        <v>3842</v>
      </c>
    </row>
    <row r="264" spans="1:2" x14ac:dyDescent="0.25">
      <c r="A264" t="s">
        <v>1181</v>
      </c>
      <c r="B264" s="170">
        <v>3856</v>
      </c>
    </row>
    <row r="265" spans="1:2" x14ac:dyDescent="0.25">
      <c r="A265" t="s">
        <v>1182</v>
      </c>
      <c r="B265" s="170">
        <v>3860</v>
      </c>
    </row>
    <row r="266" spans="1:2" x14ac:dyDescent="0.25">
      <c r="A266" t="s">
        <v>1183</v>
      </c>
      <c r="B266" s="170">
        <v>3873</v>
      </c>
    </row>
    <row r="267" spans="1:2" x14ac:dyDescent="0.25">
      <c r="A267" t="s">
        <v>1184</v>
      </c>
      <c r="B267" s="170">
        <v>3887</v>
      </c>
    </row>
    <row r="268" spans="1:2" x14ac:dyDescent="0.25">
      <c r="A268" t="s">
        <v>1185</v>
      </c>
      <c r="B268" s="170">
        <v>3890</v>
      </c>
    </row>
    <row r="269" spans="1:2" x14ac:dyDescent="0.25">
      <c r="A269" t="s">
        <v>1186</v>
      </c>
      <c r="B269" s="170">
        <v>3900</v>
      </c>
    </row>
    <row r="270" spans="1:2" x14ac:dyDescent="0.25">
      <c r="A270" t="s">
        <v>1187</v>
      </c>
      <c r="B270" s="170">
        <v>3914</v>
      </c>
    </row>
    <row r="271" spans="1:2" x14ac:dyDescent="0.25">
      <c r="A271" t="s">
        <v>1188</v>
      </c>
      <c r="B271" s="170">
        <v>3928</v>
      </c>
    </row>
    <row r="272" spans="1:2" x14ac:dyDescent="0.25">
      <c r="A272" t="s">
        <v>1189</v>
      </c>
      <c r="B272" s="170">
        <v>3931</v>
      </c>
    </row>
    <row r="273" spans="1:2" x14ac:dyDescent="0.25">
      <c r="A273" t="s">
        <v>1190</v>
      </c>
      <c r="B273" s="170">
        <v>3945</v>
      </c>
    </row>
    <row r="274" spans="1:2" x14ac:dyDescent="0.25">
      <c r="A274" t="s">
        <v>1191</v>
      </c>
      <c r="B274" s="170">
        <v>3959</v>
      </c>
    </row>
    <row r="275" spans="1:2" x14ac:dyDescent="0.25">
      <c r="A275" t="s">
        <v>1192</v>
      </c>
      <c r="B275" s="170">
        <v>3962</v>
      </c>
    </row>
    <row r="276" spans="1:2" x14ac:dyDescent="0.25">
      <c r="A276" t="s">
        <v>1193</v>
      </c>
      <c r="B276" s="170">
        <v>3976</v>
      </c>
    </row>
    <row r="277" spans="1:2" x14ac:dyDescent="0.25">
      <c r="A277" t="s">
        <v>1194</v>
      </c>
      <c r="B277" s="170">
        <v>3986</v>
      </c>
    </row>
    <row r="278" spans="1:2" x14ac:dyDescent="0.25">
      <c r="A278" t="s">
        <v>1195</v>
      </c>
      <c r="B278" s="170">
        <v>3993</v>
      </c>
    </row>
    <row r="279" spans="1:2" x14ac:dyDescent="0.25">
      <c r="A279" t="s">
        <v>1196</v>
      </c>
      <c r="B279" s="170">
        <v>4008</v>
      </c>
    </row>
    <row r="280" spans="1:2" x14ac:dyDescent="0.25">
      <c r="A280" t="s">
        <v>1197</v>
      </c>
      <c r="B280" s="170">
        <v>4011</v>
      </c>
    </row>
    <row r="281" spans="1:2" x14ac:dyDescent="0.25">
      <c r="A281" t="s">
        <v>1198</v>
      </c>
      <c r="B281" s="170">
        <v>4025</v>
      </c>
    </row>
    <row r="282" spans="1:2" x14ac:dyDescent="0.25">
      <c r="A282" t="s">
        <v>1199</v>
      </c>
      <c r="B282" s="170">
        <v>4039</v>
      </c>
    </row>
    <row r="283" spans="1:2" x14ac:dyDescent="0.25">
      <c r="A283" t="s">
        <v>1200</v>
      </c>
      <c r="B283" s="170">
        <v>4042</v>
      </c>
    </row>
    <row r="284" spans="1:2" x14ac:dyDescent="0.25">
      <c r="A284" t="s">
        <v>1201</v>
      </c>
      <c r="B284" s="170">
        <v>4056</v>
      </c>
    </row>
    <row r="285" spans="1:2" x14ac:dyDescent="0.25">
      <c r="A285" t="s">
        <v>1202</v>
      </c>
      <c r="B285" s="170">
        <v>4068</v>
      </c>
    </row>
    <row r="286" spans="1:2" x14ac:dyDescent="0.25">
      <c r="A286" t="s">
        <v>1203</v>
      </c>
      <c r="B286" s="170">
        <v>4087</v>
      </c>
    </row>
    <row r="287" spans="1:2" x14ac:dyDescent="0.25">
      <c r="A287" t="s">
        <v>1204</v>
      </c>
      <c r="B287" s="170">
        <v>4090</v>
      </c>
    </row>
    <row r="288" spans="1:2" x14ac:dyDescent="0.25">
      <c r="A288" t="s">
        <v>1205</v>
      </c>
      <c r="B288" s="170">
        <v>4100</v>
      </c>
    </row>
    <row r="289" spans="1:2" x14ac:dyDescent="0.25">
      <c r="A289" t="s">
        <v>1206</v>
      </c>
      <c r="B289" s="170">
        <v>4114</v>
      </c>
    </row>
    <row r="290" spans="1:2" x14ac:dyDescent="0.25">
      <c r="A290" t="s">
        <v>1207</v>
      </c>
      <c r="B290" s="170">
        <v>4128</v>
      </c>
    </row>
    <row r="291" spans="1:2" x14ac:dyDescent="0.25">
      <c r="A291" t="s">
        <v>1208</v>
      </c>
      <c r="B291" s="170">
        <v>4131</v>
      </c>
    </row>
    <row r="292" spans="1:2" x14ac:dyDescent="0.25">
      <c r="A292" t="s">
        <v>1209</v>
      </c>
      <c r="B292" s="170">
        <v>4145</v>
      </c>
    </row>
    <row r="293" spans="1:2" x14ac:dyDescent="0.25">
      <c r="A293" t="s">
        <v>1210</v>
      </c>
      <c r="B293" s="170">
        <v>4159</v>
      </c>
    </row>
    <row r="294" spans="1:2" x14ac:dyDescent="0.25">
      <c r="A294" t="s">
        <v>1211</v>
      </c>
      <c r="B294" s="170">
        <v>4162</v>
      </c>
    </row>
    <row r="295" spans="1:2" x14ac:dyDescent="0.25">
      <c r="A295" t="s">
        <v>1212</v>
      </c>
      <c r="B295" s="170">
        <v>4176</v>
      </c>
    </row>
    <row r="296" spans="1:2" x14ac:dyDescent="0.25">
      <c r="A296" t="s">
        <v>1213</v>
      </c>
      <c r="B296" s="170">
        <v>4193</v>
      </c>
    </row>
    <row r="297" spans="1:2" x14ac:dyDescent="0.25">
      <c r="A297" t="s">
        <v>1214</v>
      </c>
      <c r="B297" s="170">
        <v>4203</v>
      </c>
    </row>
    <row r="298" spans="1:2" x14ac:dyDescent="0.25">
      <c r="A298" t="s">
        <v>1215</v>
      </c>
      <c r="B298" s="170">
        <v>4217</v>
      </c>
    </row>
    <row r="299" spans="1:2" x14ac:dyDescent="0.25">
      <c r="A299" t="s">
        <v>1216</v>
      </c>
      <c r="B299" s="170">
        <v>4220</v>
      </c>
    </row>
    <row r="300" spans="1:2" x14ac:dyDescent="0.25">
      <c r="A300" t="s">
        <v>1217</v>
      </c>
      <c r="B300" s="170">
        <v>4234</v>
      </c>
    </row>
    <row r="301" spans="1:2" x14ac:dyDescent="0.25">
      <c r="A301" t="s">
        <v>1218</v>
      </c>
      <c r="B301" s="170">
        <v>4248</v>
      </c>
    </row>
    <row r="302" spans="1:2" x14ac:dyDescent="0.25">
      <c r="A302" t="s">
        <v>1219</v>
      </c>
      <c r="B302" s="170">
        <v>4251</v>
      </c>
    </row>
    <row r="303" spans="1:2" x14ac:dyDescent="0.25">
      <c r="A303" t="s">
        <v>1220</v>
      </c>
      <c r="B303" s="170">
        <v>4265</v>
      </c>
    </row>
    <row r="304" spans="1:2" x14ac:dyDescent="0.25">
      <c r="A304" t="s">
        <v>1221</v>
      </c>
      <c r="B304" s="170">
        <v>4279</v>
      </c>
    </row>
    <row r="305" spans="1:2" x14ac:dyDescent="0.25">
      <c r="A305" t="s">
        <v>1222</v>
      </c>
      <c r="B305" s="170">
        <v>4282</v>
      </c>
    </row>
    <row r="306" spans="1:2" x14ac:dyDescent="0.25">
      <c r="A306" t="s">
        <v>1223</v>
      </c>
      <c r="B306" s="170">
        <v>4296</v>
      </c>
    </row>
    <row r="307" spans="1:2" x14ac:dyDescent="0.25">
      <c r="A307" t="s">
        <v>1224</v>
      </c>
      <c r="B307" s="170">
        <v>4306</v>
      </c>
    </row>
    <row r="308" spans="1:2" x14ac:dyDescent="0.25">
      <c r="A308" t="s">
        <v>1225</v>
      </c>
      <c r="B308" s="170">
        <v>4314</v>
      </c>
    </row>
    <row r="309" spans="1:2" x14ac:dyDescent="0.25">
      <c r="A309" t="s">
        <v>1226</v>
      </c>
      <c r="B309" s="170">
        <v>4323</v>
      </c>
    </row>
    <row r="310" spans="1:2" x14ac:dyDescent="0.25">
      <c r="A310" t="s">
        <v>1227</v>
      </c>
      <c r="B310" s="170">
        <v>4337</v>
      </c>
    </row>
    <row r="311" spans="1:2" x14ac:dyDescent="0.25">
      <c r="A311" t="s">
        <v>1228</v>
      </c>
      <c r="B311" s="170">
        <v>4340</v>
      </c>
    </row>
    <row r="312" spans="1:2" x14ac:dyDescent="0.25">
      <c r="A312" t="s">
        <v>1229</v>
      </c>
      <c r="B312" s="170">
        <v>4354</v>
      </c>
    </row>
    <row r="313" spans="1:2" x14ac:dyDescent="0.25">
      <c r="A313" t="s">
        <v>1230</v>
      </c>
      <c r="B313" s="170">
        <v>4368</v>
      </c>
    </row>
    <row r="314" spans="1:2" x14ac:dyDescent="0.25">
      <c r="A314" t="s">
        <v>1231</v>
      </c>
      <c r="B314" s="170">
        <v>4371</v>
      </c>
    </row>
    <row r="315" spans="1:2" x14ac:dyDescent="0.25">
      <c r="A315" t="s">
        <v>1232</v>
      </c>
      <c r="B315" s="170">
        <v>4399</v>
      </c>
    </row>
    <row r="316" spans="1:2" x14ac:dyDescent="0.25">
      <c r="A316" t="s">
        <v>1233</v>
      </c>
      <c r="B316" s="170">
        <v>4409</v>
      </c>
    </row>
    <row r="317" spans="1:2" x14ac:dyDescent="0.25">
      <c r="A317" t="s">
        <v>1234</v>
      </c>
      <c r="B317" s="170">
        <v>4412</v>
      </c>
    </row>
    <row r="318" spans="1:2" x14ac:dyDescent="0.25">
      <c r="A318" t="s">
        <v>1235</v>
      </c>
      <c r="B318" s="170">
        <v>4426</v>
      </c>
    </row>
    <row r="319" spans="1:2" x14ac:dyDescent="0.25">
      <c r="A319" t="s">
        <v>1236</v>
      </c>
      <c r="B319" s="170">
        <v>4430</v>
      </c>
    </row>
    <row r="320" spans="1:2" x14ac:dyDescent="0.25">
      <c r="A320" t="s">
        <v>1237</v>
      </c>
      <c r="B320" s="170">
        <v>4443</v>
      </c>
    </row>
    <row r="321" spans="1:2" x14ac:dyDescent="0.25">
      <c r="A321" t="s">
        <v>1238</v>
      </c>
      <c r="B321" s="170">
        <v>4457</v>
      </c>
    </row>
    <row r="322" spans="1:2" x14ac:dyDescent="0.25">
      <c r="A322" t="s">
        <v>1239</v>
      </c>
      <c r="B322" s="170">
        <v>4460</v>
      </c>
    </row>
    <row r="323" spans="1:2" x14ac:dyDescent="0.25">
      <c r="A323" t="s">
        <v>1240</v>
      </c>
      <c r="B323" s="170">
        <v>4474</v>
      </c>
    </row>
    <row r="324" spans="1:2" x14ac:dyDescent="0.25">
      <c r="A324" t="s">
        <v>1241</v>
      </c>
      <c r="B324" s="170">
        <v>4488</v>
      </c>
    </row>
    <row r="325" spans="1:2" x14ac:dyDescent="0.25">
      <c r="A325" t="s">
        <v>1242</v>
      </c>
      <c r="B325" s="170">
        <v>4491</v>
      </c>
    </row>
    <row r="326" spans="1:2" x14ac:dyDescent="0.25">
      <c r="A326" t="s">
        <v>1243</v>
      </c>
      <c r="B326" s="170">
        <v>4501</v>
      </c>
    </row>
    <row r="327" spans="1:2" x14ac:dyDescent="0.25">
      <c r="A327" t="s">
        <v>1244</v>
      </c>
      <c r="B327" s="170">
        <v>4515</v>
      </c>
    </row>
    <row r="328" spans="1:2" x14ac:dyDescent="0.25">
      <c r="A328" t="s">
        <v>1245</v>
      </c>
      <c r="B328" s="170">
        <v>4529</v>
      </c>
    </row>
    <row r="329" spans="1:2" x14ac:dyDescent="0.25">
      <c r="A329" t="s">
        <v>1246</v>
      </c>
      <c r="B329" s="170">
        <v>4532</v>
      </c>
    </row>
    <row r="330" spans="1:2" x14ac:dyDescent="0.25">
      <c r="A330" t="s">
        <v>1247</v>
      </c>
      <c r="B330" s="170">
        <v>4546</v>
      </c>
    </row>
    <row r="331" spans="1:2" x14ac:dyDescent="0.25">
      <c r="A331" t="s">
        <v>1248</v>
      </c>
      <c r="B331" s="170">
        <v>4555</v>
      </c>
    </row>
    <row r="332" spans="1:2" x14ac:dyDescent="0.25">
      <c r="A332" t="s">
        <v>1249</v>
      </c>
      <c r="B332" s="170">
        <v>4563</v>
      </c>
    </row>
    <row r="333" spans="1:2" x14ac:dyDescent="0.25">
      <c r="A333" t="s">
        <v>1250</v>
      </c>
      <c r="B333" s="170">
        <v>4580</v>
      </c>
    </row>
    <row r="334" spans="1:2" x14ac:dyDescent="0.25">
      <c r="A334" t="s">
        <v>1251</v>
      </c>
      <c r="B334" s="170">
        <v>4594</v>
      </c>
    </row>
    <row r="335" spans="1:2" x14ac:dyDescent="0.25">
      <c r="A335" t="s">
        <v>1252</v>
      </c>
      <c r="B335" s="170">
        <v>4604</v>
      </c>
    </row>
    <row r="336" spans="1:2" x14ac:dyDescent="0.25">
      <c r="A336" t="s">
        <v>1253</v>
      </c>
      <c r="B336" s="170">
        <v>4618</v>
      </c>
    </row>
    <row r="337" spans="1:2" x14ac:dyDescent="0.25">
      <c r="A337" t="s">
        <v>1254</v>
      </c>
      <c r="B337" s="170">
        <v>4621</v>
      </c>
    </row>
    <row r="338" spans="1:2" x14ac:dyDescent="0.25">
      <c r="A338" t="s">
        <v>1255</v>
      </c>
      <c r="B338" s="170">
        <v>4635</v>
      </c>
    </row>
    <row r="339" spans="1:2" x14ac:dyDescent="0.25">
      <c r="A339" t="s">
        <v>1256</v>
      </c>
      <c r="B339" s="170">
        <v>4649</v>
      </c>
    </row>
    <row r="340" spans="1:2" x14ac:dyDescent="0.25">
      <c r="A340" t="s">
        <v>1257</v>
      </c>
      <c r="B340" s="170">
        <v>4652</v>
      </c>
    </row>
    <row r="341" spans="1:2" x14ac:dyDescent="0.25">
      <c r="A341" t="s">
        <v>1258</v>
      </c>
      <c r="B341" s="170">
        <v>4666</v>
      </c>
    </row>
    <row r="342" spans="1:2" x14ac:dyDescent="0.25">
      <c r="A342" t="s">
        <v>1259</v>
      </c>
      <c r="B342" s="170">
        <v>4670</v>
      </c>
    </row>
    <row r="343" spans="1:2" x14ac:dyDescent="0.25">
      <c r="A343" t="s">
        <v>1260</v>
      </c>
      <c r="B343" s="170">
        <v>4683</v>
      </c>
    </row>
    <row r="344" spans="1:2" x14ac:dyDescent="0.25">
      <c r="A344" t="s">
        <v>1261</v>
      </c>
      <c r="B344" s="170">
        <v>4697</v>
      </c>
    </row>
    <row r="345" spans="1:2" x14ac:dyDescent="0.25">
      <c r="A345" t="s">
        <v>1262</v>
      </c>
      <c r="B345" s="170">
        <v>4707</v>
      </c>
    </row>
    <row r="346" spans="1:2" x14ac:dyDescent="0.25">
      <c r="A346" t="s">
        <v>1263</v>
      </c>
      <c r="B346" s="170">
        <v>4724</v>
      </c>
    </row>
    <row r="347" spans="1:2" x14ac:dyDescent="0.25">
      <c r="A347" t="s">
        <v>1264</v>
      </c>
      <c r="B347" s="170">
        <v>4738</v>
      </c>
    </row>
    <row r="348" spans="1:2" x14ac:dyDescent="0.25">
      <c r="A348" t="s">
        <v>1265</v>
      </c>
      <c r="B348" s="170">
        <v>4741</v>
      </c>
    </row>
    <row r="349" spans="1:2" x14ac:dyDescent="0.25">
      <c r="A349" t="s">
        <v>1266</v>
      </c>
      <c r="B349" s="170">
        <v>4755</v>
      </c>
    </row>
    <row r="350" spans="1:2" x14ac:dyDescent="0.25">
      <c r="A350" t="s">
        <v>1267</v>
      </c>
      <c r="B350" s="170">
        <v>4772</v>
      </c>
    </row>
    <row r="351" spans="1:2" x14ac:dyDescent="0.25">
      <c r="A351" t="s">
        <v>1268</v>
      </c>
      <c r="B351" s="170">
        <v>4786</v>
      </c>
    </row>
    <row r="352" spans="1:2" x14ac:dyDescent="0.25">
      <c r="A352" t="s">
        <v>1269</v>
      </c>
      <c r="B352" s="170">
        <v>4796</v>
      </c>
    </row>
    <row r="353" spans="1:2" x14ac:dyDescent="0.25">
      <c r="A353" t="s">
        <v>1270</v>
      </c>
      <c r="B353" s="170">
        <v>4801</v>
      </c>
    </row>
    <row r="354" spans="1:2" x14ac:dyDescent="0.25">
      <c r="A354" t="s">
        <v>1271</v>
      </c>
      <c r="B354" s="170">
        <v>4813</v>
      </c>
    </row>
    <row r="355" spans="1:2" x14ac:dyDescent="0.25">
      <c r="A355" t="s">
        <v>1272</v>
      </c>
      <c r="B355" s="170">
        <v>4827</v>
      </c>
    </row>
    <row r="356" spans="1:2" x14ac:dyDescent="0.25">
      <c r="A356" t="s">
        <v>1273</v>
      </c>
      <c r="B356" s="170">
        <v>4830</v>
      </c>
    </row>
    <row r="357" spans="1:2" x14ac:dyDescent="0.25">
      <c r="A357" t="s">
        <v>1274</v>
      </c>
      <c r="B357" s="170">
        <v>4844</v>
      </c>
    </row>
    <row r="358" spans="1:2" x14ac:dyDescent="0.25">
      <c r="A358" t="s">
        <v>1275</v>
      </c>
      <c r="B358" s="170">
        <v>4861</v>
      </c>
    </row>
    <row r="359" spans="1:2" x14ac:dyDescent="0.25">
      <c r="A359" t="s">
        <v>1276</v>
      </c>
      <c r="B359" s="170">
        <v>4892</v>
      </c>
    </row>
    <row r="360" spans="1:2" x14ac:dyDescent="0.25">
      <c r="A360" t="s">
        <v>1277</v>
      </c>
      <c r="B360" s="170">
        <v>4902</v>
      </c>
    </row>
    <row r="361" spans="1:2" x14ac:dyDescent="0.25">
      <c r="A361" t="s">
        <v>1278</v>
      </c>
      <c r="B361" s="170">
        <v>4916</v>
      </c>
    </row>
    <row r="362" spans="1:2" x14ac:dyDescent="0.25">
      <c r="A362" t="s">
        <v>1279</v>
      </c>
      <c r="B362" s="170">
        <v>4927</v>
      </c>
    </row>
    <row r="363" spans="1:2" x14ac:dyDescent="0.25">
      <c r="A363" t="s">
        <v>1280</v>
      </c>
      <c r="B363" s="170">
        <v>4933</v>
      </c>
    </row>
    <row r="364" spans="1:2" x14ac:dyDescent="0.25">
      <c r="A364" t="s">
        <v>1281</v>
      </c>
      <c r="B364" s="170">
        <v>4947</v>
      </c>
    </row>
    <row r="365" spans="1:2" x14ac:dyDescent="0.25">
      <c r="A365" t="s">
        <v>1282</v>
      </c>
      <c r="B365" s="170">
        <v>4950</v>
      </c>
    </row>
    <row r="366" spans="1:2" x14ac:dyDescent="0.25">
      <c r="A366" t="s">
        <v>1283</v>
      </c>
      <c r="B366" s="170">
        <v>4964</v>
      </c>
    </row>
    <row r="367" spans="1:2" x14ac:dyDescent="0.25">
      <c r="A367" t="s">
        <v>1284</v>
      </c>
      <c r="B367" s="170">
        <v>4981</v>
      </c>
    </row>
    <row r="368" spans="1:2" x14ac:dyDescent="0.25">
      <c r="A368" t="s">
        <v>1285</v>
      </c>
      <c r="B368" s="170">
        <v>5009</v>
      </c>
    </row>
    <row r="369" spans="1:2" x14ac:dyDescent="0.25">
      <c r="A369" t="s">
        <v>1286</v>
      </c>
      <c r="B369" s="170">
        <v>5013</v>
      </c>
    </row>
    <row r="370" spans="1:2" x14ac:dyDescent="0.25">
      <c r="A370" t="s">
        <v>1287</v>
      </c>
      <c r="B370" s="170">
        <v>5027</v>
      </c>
    </row>
    <row r="371" spans="1:2" x14ac:dyDescent="0.25">
      <c r="A371" t="s">
        <v>1288</v>
      </c>
      <c r="B371" s="170">
        <v>5030</v>
      </c>
    </row>
    <row r="372" spans="1:2" x14ac:dyDescent="0.25">
      <c r="A372" t="s">
        <v>1289</v>
      </c>
      <c r="B372" s="170">
        <v>5044</v>
      </c>
    </row>
    <row r="373" spans="1:2" x14ac:dyDescent="0.25">
      <c r="A373" t="s">
        <v>1290</v>
      </c>
      <c r="B373" s="170">
        <v>5058</v>
      </c>
    </row>
    <row r="374" spans="1:2" x14ac:dyDescent="0.25">
      <c r="A374" t="s">
        <v>1291</v>
      </c>
      <c r="B374" s="170">
        <v>5061</v>
      </c>
    </row>
    <row r="375" spans="1:2" x14ac:dyDescent="0.25">
      <c r="A375" t="s">
        <v>1292</v>
      </c>
      <c r="B375" s="170">
        <v>5075</v>
      </c>
    </row>
    <row r="376" spans="1:2" x14ac:dyDescent="0.25">
      <c r="A376" t="s">
        <v>1293</v>
      </c>
      <c r="B376" s="170">
        <v>5089</v>
      </c>
    </row>
    <row r="377" spans="1:2" x14ac:dyDescent="0.25">
      <c r="A377" t="s">
        <v>1294</v>
      </c>
      <c r="B377" s="170">
        <v>5092</v>
      </c>
    </row>
    <row r="378" spans="1:2" x14ac:dyDescent="0.25">
      <c r="A378" t="s">
        <v>1295</v>
      </c>
      <c r="B378" s="170">
        <v>5102</v>
      </c>
    </row>
    <row r="379" spans="1:2" x14ac:dyDescent="0.25">
      <c r="A379" t="s">
        <v>1296</v>
      </c>
      <c r="B379" s="170">
        <v>5124</v>
      </c>
    </row>
    <row r="380" spans="1:2" x14ac:dyDescent="0.25">
      <c r="A380" t="s">
        <v>1297</v>
      </c>
      <c r="B380" s="170">
        <v>5133</v>
      </c>
    </row>
    <row r="381" spans="1:2" x14ac:dyDescent="0.25">
      <c r="A381" t="s">
        <v>1298</v>
      </c>
      <c r="B381" s="170">
        <v>5147</v>
      </c>
    </row>
    <row r="382" spans="1:2" x14ac:dyDescent="0.25">
      <c r="A382" t="s">
        <v>1299</v>
      </c>
      <c r="B382" s="170">
        <v>5150</v>
      </c>
    </row>
    <row r="383" spans="1:2" x14ac:dyDescent="0.25">
      <c r="A383" t="s">
        <v>1300</v>
      </c>
      <c r="B383" s="170">
        <v>5164</v>
      </c>
    </row>
    <row r="384" spans="1:2" x14ac:dyDescent="0.25">
      <c r="A384" t="s">
        <v>1301</v>
      </c>
      <c r="B384" s="170">
        <v>5181</v>
      </c>
    </row>
    <row r="385" spans="1:2" x14ac:dyDescent="0.25">
      <c r="A385" t="s">
        <v>1302</v>
      </c>
      <c r="B385" s="170">
        <v>5195</v>
      </c>
    </row>
    <row r="386" spans="1:2" x14ac:dyDescent="0.25">
      <c r="A386" t="s">
        <v>1303</v>
      </c>
      <c r="B386" s="170">
        <v>5205</v>
      </c>
    </row>
    <row r="387" spans="1:2" x14ac:dyDescent="0.25">
      <c r="A387" t="s">
        <v>1304</v>
      </c>
      <c r="B387" s="170">
        <v>5219</v>
      </c>
    </row>
    <row r="388" spans="1:2" x14ac:dyDescent="0.25">
      <c r="A388" t="s">
        <v>1305</v>
      </c>
      <c r="B388" s="170">
        <v>5222</v>
      </c>
    </row>
    <row r="389" spans="1:2" x14ac:dyDescent="0.25">
      <c r="A389" t="s">
        <v>1306</v>
      </c>
      <c r="B389" s="170">
        <v>5236</v>
      </c>
    </row>
    <row r="390" spans="1:2" x14ac:dyDescent="0.25">
      <c r="A390" t="s">
        <v>1307</v>
      </c>
      <c r="B390" s="170">
        <v>5240</v>
      </c>
    </row>
    <row r="391" spans="1:2" x14ac:dyDescent="0.25">
      <c r="A391" t="s">
        <v>1308</v>
      </c>
      <c r="B391" s="170">
        <v>5253</v>
      </c>
    </row>
    <row r="392" spans="1:2" x14ac:dyDescent="0.25">
      <c r="A392" t="s">
        <v>1309</v>
      </c>
      <c r="B392" s="170">
        <v>5267</v>
      </c>
    </row>
    <row r="393" spans="1:2" x14ac:dyDescent="0.25">
      <c r="A393" t="s">
        <v>1310</v>
      </c>
      <c r="B393" s="170">
        <v>5270</v>
      </c>
    </row>
    <row r="394" spans="1:2" x14ac:dyDescent="0.25">
      <c r="A394" t="s">
        <v>1311</v>
      </c>
      <c r="B394" s="170">
        <v>5284</v>
      </c>
    </row>
    <row r="395" spans="1:2" x14ac:dyDescent="0.25">
      <c r="A395" t="s">
        <v>1312</v>
      </c>
      <c r="B395" s="170">
        <v>5298</v>
      </c>
    </row>
    <row r="396" spans="1:2" x14ac:dyDescent="0.25">
      <c r="A396" t="s">
        <v>1313</v>
      </c>
      <c r="B396" s="170">
        <v>5308</v>
      </c>
    </row>
    <row r="397" spans="1:2" x14ac:dyDescent="0.25">
      <c r="A397" t="s">
        <v>1314</v>
      </c>
      <c r="B397" s="170">
        <v>5311</v>
      </c>
    </row>
    <row r="398" spans="1:2" x14ac:dyDescent="0.25">
      <c r="A398" t="s">
        <v>1315</v>
      </c>
      <c r="B398" s="170">
        <v>5325</v>
      </c>
    </row>
    <row r="399" spans="1:2" x14ac:dyDescent="0.25">
      <c r="A399" t="s">
        <v>1316</v>
      </c>
      <c r="B399" s="170">
        <v>5339</v>
      </c>
    </row>
    <row r="400" spans="1:2" x14ac:dyDescent="0.25">
      <c r="A400" t="s">
        <v>1317</v>
      </c>
      <c r="B400" s="170">
        <v>5342</v>
      </c>
    </row>
    <row r="401" spans="1:2" x14ac:dyDescent="0.25">
      <c r="A401" t="s">
        <v>1318</v>
      </c>
      <c r="B401" s="170">
        <v>5356</v>
      </c>
    </row>
    <row r="402" spans="1:2" x14ac:dyDescent="0.25">
      <c r="A402" t="s">
        <v>1319</v>
      </c>
      <c r="B402" s="170">
        <v>5365</v>
      </c>
    </row>
    <row r="403" spans="1:2" x14ac:dyDescent="0.25">
      <c r="A403" t="s">
        <v>1320</v>
      </c>
      <c r="B403" s="170">
        <v>5387</v>
      </c>
    </row>
    <row r="404" spans="1:2" x14ac:dyDescent="0.25">
      <c r="A404" t="s">
        <v>1321</v>
      </c>
      <c r="B404" s="170">
        <v>5390</v>
      </c>
    </row>
    <row r="405" spans="1:2" x14ac:dyDescent="0.25">
      <c r="A405" t="s">
        <v>1322</v>
      </c>
      <c r="B405" s="170">
        <v>5400</v>
      </c>
    </row>
    <row r="406" spans="1:2" x14ac:dyDescent="0.25">
      <c r="A406" t="s">
        <v>1323</v>
      </c>
      <c r="B406" s="170">
        <v>5414</v>
      </c>
    </row>
    <row r="407" spans="1:2" x14ac:dyDescent="0.25">
      <c r="A407" t="s">
        <v>1324</v>
      </c>
      <c r="B407" s="170">
        <v>5428</v>
      </c>
    </row>
    <row r="408" spans="1:2" x14ac:dyDescent="0.25">
      <c r="A408" t="s">
        <v>1325</v>
      </c>
      <c r="B408" s="170">
        <v>5431</v>
      </c>
    </row>
    <row r="409" spans="1:2" x14ac:dyDescent="0.25">
      <c r="A409" t="s">
        <v>1326</v>
      </c>
      <c r="B409" s="170">
        <v>5445</v>
      </c>
    </row>
    <row r="410" spans="1:2" x14ac:dyDescent="0.25">
      <c r="A410" t="s">
        <v>1327</v>
      </c>
      <c r="B410" s="170">
        <v>5459</v>
      </c>
    </row>
    <row r="411" spans="1:2" x14ac:dyDescent="0.25">
      <c r="A411" t="s">
        <v>1328</v>
      </c>
      <c r="B411" s="170">
        <v>5462</v>
      </c>
    </row>
    <row r="412" spans="1:2" x14ac:dyDescent="0.25">
      <c r="A412" t="s">
        <v>1329</v>
      </c>
      <c r="B412" s="170">
        <v>5476</v>
      </c>
    </row>
    <row r="413" spans="1:2" x14ac:dyDescent="0.25">
      <c r="A413" t="s">
        <v>1330</v>
      </c>
      <c r="B413" s="170">
        <v>5480</v>
      </c>
    </row>
    <row r="414" spans="1:2" x14ac:dyDescent="0.25">
      <c r="A414" t="s">
        <v>1331</v>
      </c>
      <c r="B414" s="170">
        <v>5493</v>
      </c>
    </row>
    <row r="415" spans="1:2" x14ac:dyDescent="0.25">
      <c r="A415" t="s">
        <v>1332</v>
      </c>
      <c r="B415" s="170">
        <v>5503</v>
      </c>
    </row>
    <row r="416" spans="1:2" x14ac:dyDescent="0.25">
      <c r="A416" t="s">
        <v>1333</v>
      </c>
      <c r="B416" s="170">
        <v>5517</v>
      </c>
    </row>
    <row r="417" spans="1:2" x14ac:dyDescent="0.25">
      <c r="A417" t="s">
        <v>1334</v>
      </c>
      <c r="B417" s="170">
        <v>5520</v>
      </c>
    </row>
    <row r="418" spans="1:2" x14ac:dyDescent="0.25">
      <c r="A418" t="s">
        <v>1335</v>
      </c>
      <c r="B418" s="170">
        <v>5534</v>
      </c>
    </row>
    <row r="419" spans="1:2" x14ac:dyDescent="0.25">
      <c r="A419" t="s">
        <v>1336</v>
      </c>
      <c r="B419" s="170">
        <v>5548</v>
      </c>
    </row>
    <row r="420" spans="1:2" x14ac:dyDescent="0.25">
      <c r="A420" t="s">
        <v>1337</v>
      </c>
      <c r="B420" s="170">
        <v>5551</v>
      </c>
    </row>
    <row r="421" spans="1:2" x14ac:dyDescent="0.25">
      <c r="A421" t="s">
        <v>1338</v>
      </c>
      <c r="B421" s="170">
        <v>5565</v>
      </c>
    </row>
    <row r="422" spans="1:2" x14ac:dyDescent="0.25">
      <c r="A422" t="s">
        <v>1339</v>
      </c>
      <c r="B422" s="170">
        <v>5579</v>
      </c>
    </row>
    <row r="423" spans="1:2" x14ac:dyDescent="0.25">
      <c r="A423" t="s">
        <v>1340</v>
      </c>
      <c r="B423" s="170">
        <v>5582</v>
      </c>
    </row>
    <row r="424" spans="1:2" x14ac:dyDescent="0.25">
      <c r="A424" t="s">
        <v>1341</v>
      </c>
      <c r="B424" s="170">
        <v>5596</v>
      </c>
    </row>
    <row r="425" spans="1:2" x14ac:dyDescent="0.25">
      <c r="A425" t="s">
        <v>1342</v>
      </c>
      <c r="B425" s="170">
        <v>5606</v>
      </c>
    </row>
    <row r="426" spans="1:2" x14ac:dyDescent="0.25">
      <c r="A426" t="s">
        <v>1343</v>
      </c>
      <c r="B426" s="170">
        <v>5611</v>
      </c>
    </row>
    <row r="427" spans="1:2" x14ac:dyDescent="0.25">
      <c r="A427" t="s">
        <v>1344</v>
      </c>
      <c r="B427" s="170">
        <v>5623</v>
      </c>
    </row>
    <row r="428" spans="1:2" x14ac:dyDescent="0.25">
      <c r="A428" t="s">
        <v>1345</v>
      </c>
      <c r="B428" s="170">
        <v>5637</v>
      </c>
    </row>
    <row r="429" spans="1:2" x14ac:dyDescent="0.25">
      <c r="A429" t="s">
        <v>1346</v>
      </c>
      <c r="B429" s="170">
        <v>5640</v>
      </c>
    </row>
    <row r="430" spans="1:2" x14ac:dyDescent="0.25">
      <c r="A430" t="s">
        <v>1347</v>
      </c>
      <c r="B430" s="170">
        <v>5654</v>
      </c>
    </row>
    <row r="431" spans="1:2" x14ac:dyDescent="0.25">
      <c r="A431" t="s">
        <v>1348</v>
      </c>
      <c r="B431" s="170">
        <v>5668</v>
      </c>
    </row>
    <row r="432" spans="1:2" x14ac:dyDescent="0.25">
      <c r="A432" t="s">
        <v>1349</v>
      </c>
      <c r="B432" s="170">
        <v>5671</v>
      </c>
    </row>
    <row r="433" spans="1:2" x14ac:dyDescent="0.25">
      <c r="A433" t="s">
        <v>1350</v>
      </c>
      <c r="B433" s="170">
        <v>5685</v>
      </c>
    </row>
    <row r="434" spans="1:2" x14ac:dyDescent="0.25">
      <c r="A434" t="s">
        <v>1351</v>
      </c>
      <c r="B434" s="170">
        <v>5699</v>
      </c>
    </row>
    <row r="435" spans="1:2" x14ac:dyDescent="0.25">
      <c r="A435" t="s">
        <v>1352</v>
      </c>
      <c r="B435" s="170">
        <v>5709</v>
      </c>
    </row>
    <row r="436" spans="1:2" x14ac:dyDescent="0.25">
      <c r="A436" t="s">
        <v>1353</v>
      </c>
      <c r="B436" s="170">
        <v>5712</v>
      </c>
    </row>
    <row r="437" spans="1:2" x14ac:dyDescent="0.25">
      <c r="A437" t="s">
        <v>1354</v>
      </c>
      <c r="B437" s="170">
        <v>5726</v>
      </c>
    </row>
    <row r="438" spans="1:2" x14ac:dyDescent="0.25">
      <c r="A438" t="s">
        <v>1355</v>
      </c>
      <c r="B438" s="170">
        <v>5737</v>
      </c>
    </row>
    <row r="439" spans="1:2" x14ac:dyDescent="0.25">
      <c r="A439" t="s">
        <v>1356</v>
      </c>
      <c r="B439" s="170">
        <v>5743</v>
      </c>
    </row>
    <row r="440" spans="1:2" x14ac:dyDescent="0.25">
      <c r="A440" t="s">
        <v>1357</v>
      </c>
      <c r="B440" s="170">
        <v>5757</v>
      </c>
    </row>
    <row r="441" spans="1:2" x14ac:dyDescent="0.25">
      <c r="A441" t="s">
        <v>1358</v>
      </c>
      <c r="B441" s="170">
        <v>5760</v>
      </c>
    </row>
    <row r="442" spans="1:2" x14ac:dyDescent="0.25">
      <c r="A442" t="s">
        <v>1359</v>
      </c>
      <c r="B442" s="170">
        <v>5774</v>
      </c>
    </row>
    <row r="443" spans="1:2" x14ac:dyDescent="0.25">
      <c r="A443" t="s">
        <v>1360</v>
      </c>
      <c r="B443" s="170">
        <v>5788</v>
      </c>
    </row>
    <row r="444" spans="1:2" x14ac:dyDescent="0.25">
      <c r="A444" t="s">
        <v>1361</v>
      </c>
      <c r="B444" s="170">
        <v>5791</v>
      </c>
    </row>
    <row r="445" spans="1:2" x14ac:dyDescent="0.25">
      <c r="A445" t="s">
        <v>1362</v>
      </c>
      <c r="B445" s="170">
        <v>5801</v>
      </c>
    </row>
    <row r="446" spans="1:2" x14ac:dyDescent="0.25">
      <c r="A446" t="s">
        <v>1363</v>
      </c>
      <c r="B446" s="170">
        <v>5815</v>
      </c>
    </row>
    <row r="447" spans="1:2" x14ac:dyDescent="0.25">
      <c r="A447" t="s">
        <v>1364</v>
      </c>
      <c r="B447" s="170">
        <v>5829</v>
      </c>
    </row>
    <row r="448" spans="1:2" x14ac:dyDescent="0.25">
      <c r="A448" t="s">
        <v>1365</v>
      </c>
      <c r="B448" s="170">
        <v>5832</v>
      </c>
    </row>
    <row r="449" spans="1:2" x14ac:dyDescent="0.25">
      <c r="A449" t="s">
        <v>1366</v>
      </c>
      <c r="B449" s="170">
        <v>5846</v>
      </c>
    </row>
    <row r="450" spans="1:2" x14ac:dyDescent="0.25">
      <c r="A450" t="s">
        <v>1367</v>
      </c>
      <c r="B450" s="170">
        <v>5852</v>
      </c>
    </row>
    <row r="451" spans="1:2" x14ac:dyDescent="0.25">
      <c r="A451" t="s">
        <v>1368</v>
      </c>
      <c r="B451" s="170">
        <v>5863</v>
      </c>
    </row>
    <row r="452" spans="1:2" x14ac:dyDescent="0.25">
      <c r="A452" t="s">
        <v>1369</v>
      </c>
      <c r="B452" s="170">
        <v>5877</v>
      </c>
    </row>
    <row r="453" spans="1:2" x14ac:dyDescent="0.25">
      <c r="A453" t="s">
        <v>1370</v>
      </c>
      <c r="B453" s="170">
        <v>5894</v>
      </c>
    </row>
    <row r="454" spans="1:2" x14ac:dyDescent="0.25">
      <c r="A454" t="s">
        <v>1371</v>
      </c>
      <c r="B454" s="170">
        <v>5904</v>
      </c>
    </row>
    <row r="455" spans="1:2" x14ac:dyDescent="0.25">
      <c r="A455" t="s">
        <v>1372</v>
      </c>
      <c r="B455" s="170">
        <v>5918</v>
      </c>
    </row>
    <row r="456" spans="1:2" x14ac:dyDescent="0.25">
      <c r="A456" t="s">
        <v>1373</v>
      </c>
      <c r="B456" s="170">
        <v>5921</v>
      </c>
    </row>
    <row r="457" spans="1:2" x14ac:dyDescent="0.25">
      <c r="A457" t="s">
        <v>1374</v>
      </c>
      <c r="B457" s="170">
        <v>5935</v>
      </c>
    </row>
    <row r="458" spans="1:2" x14ac:dyDescent="0.25">
      <c r="A458" t="s">
        <v>1375</v>
      </c>
      <c r="B458" s="170">
        <v>5949</v>
      </c>
    </row>
    <row r="459" spans="1:2" x14ac:dyDescent="0.25">
      <c r="A459" t="s">
        <v>1376</v>
      </c>
      <c r="B459" s="170">
        <v>5952</v>
      </c>
    </row>
    <row r="460" spans="1:2" x14ac:dyDescent="0.25">
      <c r="A460" t="s">
        <v>1377</v>
      </c>
      <c r="B460" s="170">
        <v>5966</v>
      </c>
    </row>
    <row r="461" spans="1:2" x14ac:dyDescent="0.25">
      <c r="A461" t="s">
        <v>1378</v>
      </c>
      <c r="B461" s="170">
        <v>5978</v>
      </c>
    </row>
    <row r="462" spans="1:2" x14ac:dyDescent="0.25">
      <c r="A462" t="s">
        <v>1379</v>
      </c>
      <c r="B462" s="170">
        <v>5983</v>
      </c>
    </row>
    <row r="463" spans="1:2" x14ac:dyDescent="0.25">
      <c r="A463" t="s">
        <v>1380</v>
      </c>
      <c r="B463" s="170">
        <v>5997</v>
      </c>
    </row>
    <row r="464" spans="1:2" x14ac:dyDescent="0.25">
      <c r="A464" t="s">
        <v>1381</v>
      </c>
      <c r="B464" s="170">
        <v>6001</v>
      </c>
    </row>
    <row r="465" spans="1:2" x14ac:dyDescent="0.25">
      <c r="A465" t="s">
        <v>1382</v>
      </c>
      <c r="B465" s="170">
        <v>6015</v>
      </c>
    </row>
    <row r="466" spans="1:2" x14ac:dyDescent="0.25">
      <c r="A466" t="s">
        <v>1383</v>
      </c>
      <c r="B466" s="170">
        <v>6029</v>
      </c>
    </row>
    <row r="467" spans="1:2" x14ac:dyDescent="0.25">
      <c r="A467" t="s">
        <v>1384</v>
      </c>
      <c r="B467" s="170">
        <v>6032</v>
      </c>
    </row>
    <row r="468" spans="1:2" x14ac:dyDescent="0.25">
      <c r="A468" t="s">
        <v>1385</v>
      </c>
      <c r="B468" s="170">
        <v>6046</v>
      </c>
    </row>
    <row r="469" spans="1:2" x14ac:dyDescent="0.25">
      <c r="A469" t="s">
        <v>1386</v>
      </c>
      <c r="B469" s="170">
        <v>6050</v>
      </c>
    </row>
    <row r="470" spans="1:2" x14ac:dyDescent="0.25">
      <c r="A470" t="s">
        <v>1387</v>
      </c>
      <c r="B470" s="170">
        <v>6077</v>
      </c>
    </row>
    <row r="471" spans="1:2" x14ac:dyDescent="0.25">
      <c r="A471" t="s">
        <v>1388</v>
      </c>
      <c r="B471" s="170">
        <v>6080</v>
      </c>
    </row>
    <row r="472" spans="1:2" x14ac:dyDescent="0.25">
      <c r="A472" t="s">
        <v>1389</v>
      </c>
      <c r="B472" s="170">
        <v>6094</v>
      </c>
    </row>
    <row r="473" spans="1:2" x14ac:dyDescent="0.25">
      <c r="A473" t="s">
        <v>1390</v>
      </c>
      <c r="B473" s="170">
        <v>6104</v>
      </c>
    </row>
    <row r="474" spans="1:2" x14ac:dyDescent="0.25">
      <c r="A474" t="s">
        <v>1391</v>
      </c>
      <c r="B474" s="170">
        <v>6118</v>
      </c>
    </row>
    <row r="475" spans="1:2" x14ac:dyDescent="0.25">
      <c r="A475" t="s">
        <v>1392</v>
      </c>
      <c r="B475" s="170">
        <v>6121</v>
      </c>
    </row>
    <row r="476" spans="1:2" x14ac:dyDescent="0.25">
      <c r="A476" t="s">
        <v>1393</v>
      </c>
      <c r="B476" s="170">
        <v>6135</v>
      </c>
    </row>
    <row r="477" spans="1:2" x14ac:dyDescent="0.25">
      <c r="A477" t="s">
        <v>1394</v>
      </c>
      <c r="B477" s="170">
        <v>6149</v>
      </c>
    </row>
    <row r="478" spans="1:2" x14ac:dyDescent="0.25">
      <c r="A478" t="s">
        <v>1395</v>
      </c>
      <c r="B478" s="170">
        <v>6152</v>
      </c>
    </row>
    <row r="479" spans="1:2" x14ac:dyDescent="0.25">
      <c r="A479" t="s">
        <v>1396</v>
      </c>
      <c r="B479" s="170">
        <v>6166</v>
      </c>
    </row>
    <row r="480" spans="1:2" x14ac:dyDescent="0.25">
      <c r="A480" t="s">
        <v>1397</v>
      </c>
      <c r="B480" s="170">
        <v>6175</v>
      </c>
    </row>
    <row r="481" spans="1:2" x14ac:dyDescent="0.25">
      <c r="A481" t="s">
        <v>1398</v>
      </c>
      <c r="B481" s="170">
        <v>6183</v>
      </c>
    </row>
    <row r="482" spans="1:2" x14ac:dyDescent="0.25">
      <c r="A482" t="s">
        <v>1399</v>
      </c>
      <c r="B482" s="170">
        <v>6197</v>
      </c>
    </row>
    <row r="483" spans="1:2" x14ac:dyDescent="0.25">
      <c r="A483" t="s">
        <v>1400</v>
      </c>
      <c r="B483" s="170">
        <v>6207</v>
      </c>
    </row>
    <row r="484" spans="1:2" x14ac:dyDescent="0.25">
      <c r="A484" t="s">
        <v>1401</v>
      </c>
      <c r="B484" s="170">
        <v>6210</v>
      </c>
    </row>
    <row r="485" spans="1:2" x14ac:dyDescent="0.25">
      <c r="A485" t="s">
        <v>1402</v>
      </c>
      <c r="B485" s="170">
        <v>6224</v>
      </c>
    </row>
    <row r="486" spans="1:2" x14ac:dyDescent="0.25">
      <c r="A486" t="s">
        <v>1403</v>
      </c>
      <c r="B486" s="170">
        <v>6238</v>
      </c>
    </row>
    <row r="487" spans="1:2" x14ac:dyDescent="0.25">
      <c r="A487" t="s">
        <v>1404</v>
      </c>
      <c r="B487" s="170">
        <v>6241</v>
      </c>
    </row>
    <row r="488" spans="1:2" x14ac:dyDescent="0.25">
      <c r="A488" t="s">
        <v>1405</v>
      </c>
      <c r="B488" s="170">
        <v>6255</v>
      </c>
    </row>
    <row r="489" spans="1:2" x14ac:dyDescent="0.25">
      <c r="A489" t="s">
        <v>1406</v>
      </c>
      <c r="B489" s="170">
        <v>6269</v>
      </c>
    </row>
    <row r="490" spans="1:2" x14ac:dyDescent="0.25">
      <c r="A490" t="s">
        <v>1407</v>
      </c>
      <c r="B490" s="170">
        <v>6272</v>
      </c>
    </row>
    <row r="491" spans="1:2" x14ac:dyDescent="0.25">
      <c r="A491" t="s">
        <v>1408</v>
      </c>
      <c r="B491" s="170">
        <v>6286</v>
      </c>
    </row>
    <row r="492" spans="1:2" x14ac:dyDescent="0.25">
      <c r="A492" t="s">
        <v>1409</v>
      </c>
      <c r="B492" s="170">
        <v>6306</v>
      </c>
    </row>
    <row r="493" spans="1:2" x14ac:dyDescent="0.25">
      <c r="A493" t="s">
        <v>1410</v>
      </c>
      <c r="B493" s="170">
        <v>6313</v>
      </c>
    </row>
    <row r="494" spans="1:2" x14ac:dyDescent="0.25">
      <c r="A494" t="s">
        <v>1411</v>
      </c>
      <c r="B494" s="170">
        <v>6327</v>
      </c>
    </row>
    <row r="495" spans="1:2" x14ac:dyDescent="0.25">
      <c r="A495" t="s">
        <v>1412</v>
      </c>
      <c r="B495" s="170">
        <v>6344</v>
      </c>
    </row>
    <row r="496" spans="1:2" x14ac:dyDescent="0.25">
      <c r="A496" t="s">
        <v>1413</v>
      </c>
      <c r="B496" s="170">
        <v>6358</v>
      </c>
    </row>
    <row r="497" spans="1:2" x14ac:dyDescent="0.25">
      <c r="A497" t="s">
        <v>1414</v>
      </c>
      <c r="B497" s="170">
        <v>6361</v>
      </c>
    </row>
    <row r="498" spans="1:2" x14ac:dyDescent="0.25">
      <c r="A498" t="s">
        <v>1415</v>
      </c>
      <c r="B498" s="170">
        <v>6375</v>
      </c>
    </row>
    <row r="499" spans="1:2" x14ac:dyDescent="0.25">
      <c r="A499" t="s">
        <v>1416</v>
      </c>
      <c r="B499" s="170">
        <v>6389</v>
      </c>
    </row>
    <row r="500" spans="1:2" x14ac:dyDescent="0.25">
      <c r="A500" t="s">
        <v>1417</v>
      </c>
      <c r="B500" s="170">
        <v>6392</v>
      </c>
    </row>
    <row r="501" spans="1:2" x14ac:dyDescent="0.25">
      <c r="A501" t="s">
        <v>1418</v>
      </c>
      <c r="B501" s="170">
        <v>6402</v>
      </c>
    </row>
    <row r="502" spans="1:2" x14ac:dyDescent="0.25">
      <c r="A502" t="s">
        <v>1419</v>
      </c>
      <c r="B502" s="170">
        <v>6416</v>
      </c>
    </row>
    <row r="503" spans="1:2" x14ac:dyDescent="0.25">
      <c r="A503" t="s">
        <v>1420</v>
      </c>
      <c r="B503" s="170">
        <v>6421</v>
      </c>
    </row>
    <row r="504" spans="1:2" x14ac:dyDescent="0.25">
      <c r="A504" t="s">
        <v>1421</v>
      </c>
      <c r="B504" s="170">
        <v>6433</v>
      </c>
    </row>
    <row r="505" spans="1:2" x14ac:dyDescent="0.25">
      <c r="A505" t="s">
        <v>1422</v>
      </c>
      <c r="B505" s="170">
        <v>6447</v>
      </c>
    </row>
    <row r="506" spans="1:2" x14ac:dyDescent="0.25">
      <c r="A506" t="s">
        <v>1423</v>
      </c>
      <c r="B506" s="170">
        <v>6450</v>
      </c>
    </row>
    <row r="507" spans="1:2" x14ac:dyDescent="0.25">
      <c r="A507" t="s">
        <v>1424</v>
      </c>
      <c r="B507" s="170">
        <v>6464</v>
      </c>
    </row>
    <row r="508" spans="1:2" x14ac:dyDescent="0.25">
      <c r="A508" t="s">
        <v>1425</v>
      </c>
      <c r="B508" s="170">
        <v>6478</v>
      </c>
    </row>
    <row r="509" spans="1:2" x14ac:dyDescent="0.25">
      <c r="A509" t="s">
        <v>1426</v>
      </c>
      <c r="B509" s="170">
        <v>6481</v>
      </c>
    </row>
    <row r="510" spans="1:2" x14ac:dyDescent="0.25">
      <c r="A510" t="s">
        <v>1427</v>
      </c>
      <c r="B510" s="170">
        <v>6495</v>
      </c>
    </row>
    <row r="511" spans="1:2" x14ac:dyDescent="0.25">
      <c r="A511" t="s">
        <v>1428</v>
      </c>
      <c r="B511" s="170">
        <v>6505</v>
      </c>
    </row>
    <row r="512" spans="1:2" x14ac:dyDescent="0.25">
      <c r="A512" t="s">
        <v>1429</v>
      </c>
      <c r="B512" s="170">
        <v>6519</v>
      </c>
    </row>
    <row r="513" spans="1:2" x14ac:dyDescent="0.25">
      <c r="A513" t="s">
        <v>1430</v>
      </c>
      <c r="B513" s="170">
        <v>6522</v>
      </c>
    </row>
    <row r="514" spans="1:2" x14ac:dyDescent="0.25">
      <c r="A514" t="s">
        <v>1431</v>
      </c>
      <c r="B514" s="170">
        <v>6536</v>
      </c>
    </row>
    <row r="515" spans="1:2" x14ac:dyDescent="0.25">
      <c r="A515" t="s">
        <v>1432</v>
      </c>
      <c r="B515" s="170">
        <v>6547</v>
      </c>
    </row>
    <row r="516" spans="1:2" x14ac:dyDescent="0.25">
      <c r="A516" t="s">
        <v>1433</v>
      </c>
      <c r="B516" s="170">
        <v>6553</v>
      </c>
    </row>
    <row r="517" spans="1:2" x14ac:dyDescent="0.25">
      <c r="A517" t="s">
        <v>1434</v>
      </c>
      <c r="B517" s="170">
        <v>6567</v>
      </c>
    </row>
    <row r="518" spans="1:2" x14ac:dyDescent="0.25">
      <c r="A518" t="s">
        <v>1435</v>
      </c>
      <c r="B518" s="170">
        <v>6570</v>
      </c>
    </row>
    <row r="519" spans="1:2" x14ac:dyDescent="0.25">
      <c r="A519" t="s">
        <v>1436</v>
      </c>
      <c r="B519" s="170">
        <v>6584</v>
      </c>
    </row>
    <row r="520" spans="1:2" x14ac:dyDescent="0.25">
      <c r="A520" t="s">
        <v>1437</v>
      </c>
      <c r="B520" s="170">
        <v>6598</v>
      </c>
    </row>
    <row r="521" spans="1:2" x14ac:dyDescent="0.25">
      <c r="A521" t="s">
        <v>1438</v>
      </c>
      <c r="B521" s="170">
        <v>6608</v>
      </c>
    </row>
    <row r="522" spans="1:2" x14ac:dyDescent="0.25">
      <c r="A522" t="s">
        <v>1439</v>
      </c>
      <c r="B522" s="170">
        <v>6625</v>
      </c>
    </row>
    <row r="523" spans="1:2" x14ac:dyDescent="0.25">
      <c r="A523" t="s">
        <v>1440</v>
      </c>
      <c r="B523" s="170">
        <v>6639</v>
      </c>
    </row>
    <row r="524" spans="1:2" x14ac:dyDescent="0.25">
      <c r="A524" t="s">
        <v>1441</v>
      </c>
      <c r="B524" s="170">
        <v>6642</v>
      </c>
    </row>
    <row r="525" spans="1:2" x14ac:dyDescent="0.25">
      <c r="A525" t="s">
        <v>1442</v>
      </c>
      <c r="B525" s="170">
        <v>6662</v>
      </c>
    </row>
    <row r="526" spans="1:2" x14ac:dyDescent="0.25">
      <c r="A526" t="s">
        <v>1443</v>
      </c>
      <c r="B526" s="170">
        <v>6673</v>
      </c>
    </row>
    <row r="527" spans="1:2" x14ac:dyDescent="0.25">
      <c r="A527" t="s">
        <v>1444</v>
      </c>
      <c r="B527" s="170">
        <v>6687</v>
      </c>
    </row>
    <row r="528" spans="1:2" x14ac:dyDescent="0.25">
      <c r="A528" t="s">
        <v>1445</v>
      </c>
      <c r="B528" s="170">
        <v>6690</v>
      </c>
    </row>
    <row r="529" spans="1:2" x14ac:dyDescent="0.25">
      <c r="A529" t="s">
        <v>1446</v>
      </c>
      <c r="B529" s="170">
        <v>6700</v>
      </c>
    </row>
    <row r="530" spans="1:2" x14ac:dyDescent="0.25">
      <c r="A530" t="s">
        <v>1447</v>
      </c>
      <c r="B530" s="170">
        <v>6728</v>
      </c>
    </row>
    <row r="531" spans="1:2" x14ac:dyDescent="0.25">
      <c r="A531" t="s">
        <v>1448</v>
      </c>
      <c r="B531" s="170">
        <v>6731</v>
      </c>
    </row>
    <row r="532" spans="1:2" x14ac:dyDescent="0.25">
      <c r="A532" t="s">
        <v>1449</v>
      </c>
      <c r="B532" s="170">
        <v>6745</v>
      </c>
    </row>
    <row r="533" spans="1:2" x14ac:dyDescent="0.25">
      <c r="A533" t="s">
        <v>1450</v>
      </c>
      <c r="B533" s="170">
        <v>6759</v>
      </c>
    </row>
    <row r="534" spans="1:2" x14ac:dyDescent="0.25">
      <c r="A534" t="s">
        <v>1451</v>
      </c>
      <c r="B534" s="170">
        <v>6762</v>
      </c>
    </row>
    <row r="535" spans="1:2" x14ac:dyDescent="0.25">
      <c r="A535" t="s">
        <v>1452</v>
      </c>
      <c r="B535" s="170">
        <v>6776</v>
      </c>
    </row>
    <row r="536" spans="1:2" x14ac:dyDescent="0.25">
      <c r="A536" t="s">
        <v>1453</v>
      </c>
      <c r="B536" s="170">
        <v>6788</v>
      </c>
    </row>
    <row r="537" spans="1:2" x14ac:dyDescent="0.25">
      <c r="A537" t="s">
        <v>1454</v>
      </c>
      <c r="B537" s="170">
        <v>6793</v>
      </c>
    </row>
    <row r="538" spans="1:2" x14ac:dyDescent="0.25">
      <c r="A538" t="s">
        <v>1455</v>
      </c>
      <c r="B538" s="170">
        <v>6803</v>
      </c>
    </row>
    <row r="539" spans="1:2" x14ac:dyDescent="0.25">
      <c r="A539" t="s">
        <v>1456</v>
      </c>
      <c r="B539" s="170">
        <v>6817</v>
      </c>
    </row>
    <row r="540" spans="1:2" x14ac:dyDescent="0.25">
      <c r="A540" t="s">
        <v>1457</v>
      </c>
      <c r="B540" s="170">
        <v>6834</v>
      </c>
    </row>
    <row r="541" spans="1:2" x14ac:dyDescent="0.25">
      <c r="A541" t="s">
        <v>1458</v>
      </c>
      <c r="B541" s="170">
        <v>6848</v>
      </c>
    </row>
    <row r="542" spans="1:2" x14ac:dyDescent="0.25">
      <c r="A542" t="s">
        <v>1459</v>
      </c>
      <c r="B542" s="170">
        <v>6851</v>
      </c>
    </row>
    <row r="543" spans="1:2" x14ac:dyDescent="0.25">
      <c r="A543" t="s">
        <v>1460</v>
      </c>
      <c r="B543" s="170">
        <v>6865</v>
      </c>
    </row>
    <row r="544" spans="1:2" x14ac:dyDescent="0.25">
      <c r="A544" t="s">
        <v>1461</v>
      </c>
      <c r="B544" s="170">
        <v>6879</v>
      </c>
    </row>
    <row r="545" spans="1:2" x14ac:dyDescent="0.25">
      <c r="A545" t="s">
        <v>1462</v>
      </c>
      <c r="B545" s="170">
        <v>6882</v>
      </c>
    </row>
    <row r="546" spans="1:2" x14ac:dyDescent="0.25">
      <c r="A546" t="s">
        <v>1463</v>
      </c>
      <c r="B546" s="170">
        <v>6896</v>
      </c>
    </row>
    <row r="547" spans="1:2" x14ac:dyDescent="0.25">
      <c r="A547" t="s">
        <v>1464</v>
      </c>
      <c r="B547" s="170">
        <v>6906</v>
      </c>
    </row>
    <row r="548" spans="1:2" x14ac:dyDescent="0.25">
      <c r="A548" t="s">
        <v>1465</v>
      </c>
      <c r="B548" s="170">
        <v>6919</v>
      </c>
    </row>
    <row r="549" spans="1:2" x14ac:dyDescent="0.25">
      <c r="A549" t="s">
        <v>1466</v>
      </c>
      <c r="B549" s="170">
        <v>6923</v>
      </c>
    </row>
    <row r="550" spans="1:2" x14ac:dyDescent="0.25">
      <c r="A550" t="s">
        <v>1467</v>
      </c>
      <c r="B550" s="170">
        <v>6937</v>
      </c>
    </row>
    <row r="551" spans="1:2" x14ac:dyDescent="0.25">
      <c r="A551" t="s">
        <v>1468</v>
      </c>
      <c r="B551" s="170">
        <v>6940</v>
      </c>
    </row>
    <row r="552" spans="1:2" x14ac:dyDescent="0.25">
      <c r="A552" t="s">
        <v>1469</v>
      </c>
      <c r="B552" s="170">
        <v>6954</v>
      </c>
    </row>
    <row r="553" spans="1:2" x14ac:dyDescent="0.25">
      <c r="A553" t="s">
        <v>1470</v>
      </c>
      <c r="B553" s="170">
        <v>6968</v>
      </c>
    </row>
    <row r="554" spans="1:2" x14ac:dyDescent="0.25">
      <c r="A554" t="s">
        <v>1471</v>
      </c>
      <c r="B554" s="170">
        <v>6971</v>
      </c>
    </row>
    <row r="555" spans="1:2" x14ac:dyDescent="0.25">
      <c r="A555" t="s">
        <v>1472</v>
      </c>
      <c r="B555" s="170">
        <v>6985</v>
      </c>
    </row>
    <row r="556" spans="1:2" x14ac:dyDescent="0.25">
      <c r="A556" t="s">
        <v>1473</v>
      </c>
      <c r="B556" s="170">
        <v>6999</v>
      </c>
    </row>
    <row r="557" spans="1:2" x14ac:dyDescent="0.25">
      <c r="A557" t="s">
        <v>1474</v>
      </c>
      <c r="B557" s="170">
        <v>7003</v>
      </c>
    </row>
    <row r="558" spans="1:2" x14ac:dyDescent="0.25">
      <c r="A558" t="s">
        <v>1475</v>
      </c>
      <c r="B558" s="170">
        <v>7017</v>
      </c>
    </row>
    <row r="559" spans="1:2" x14ac:dyDescent="0.25">
      <c r="A559" t="s">
        <v>1476</v>
      </c>
      <c r="B559" s="170">
        <v>7020</v>
      </c>
    </row>
    <row r="560" spans="1:2" x14ac:dyDescent="0.25">
      <c r="A560" t="s">
        <v>1477</v>
      </c>
      <c r="B560" s="170">
        <v>7034</v>
      </c>
    </row>
    <row r="561" spans="1:2" x14ac:dyDescent="0.25">
      <c r="A561" t="s">
        <v>1478</v>
      </c>
      <c r="B561" s="170">
        <v>7048</v>
      </c>
    </row>
    <row r="562" spans="1:2" x14ac:dyDescent="0.25">
      <c r="A562" t="s">
        <v>1479</v>
      </c>
      <c r="B562" s="170">
        <v>7051</v>
      </c>
    </row>
    <row r="563" spans="1:2" x14ac:dyDescent="0.25">
      <c r="A563" t="s">
        <v>1480</v>
      </c>
      <c r="B563" s="170">
        <v>7065</v>
      </c>
    </row>
    <row r="564" spans="1:2" x14ac:dyDescent="0.25">
      <c r="A564" t="s">
        <v>1481</v>
      </c>
      <c r="B564" s="170">
        <v>7079</v>
      </c>
    </row>
    <row r="565" spans="1:2" x14ac:dyDescent="0.25">
      <c r="A565" t="s">
        <v>1482</v>
      </c>
      <c r="B565" s="170">
        <v>7082</v>
      </c>
    </row>
    <row r="566" spans="1:2" x14ac:dyDescent="0.25">
      <c r="A566" t="s">
        <v>1483</v>
      </c>
      <c r="B566" s="170">
        <v>7096</v>
      </c>
    </row>
    <row r="567" spans="1:2" x14ac:dyDescent="0.25">
      <c r="A567" t="s">
        <v>1484</v>
      </c>
      <c r="B567" s="170">
        <v>7106</v>
      </c>
    </row>
    <row r="568" spans="1:2" x14ac:dyDescent="0.25">
      <c r="A568" t="s">
        <v>1485</v>
      </c>
      <c r="B568" s="170">
        <v>7116</v>
      </c>
    </row>
    <row r="569" spans="1:2" x14ac:dyDescent="0.25">
      <c r="A569" t="s">
        <v>1486</v>
      </c>
      <c r="B569" s="170">
        <v>7123</v>
      </c>
    </row>
    <row r="570" spans="1:2" x14ac:dyDescent="0.25">
      <c r="A570" t="s">
        <v>1487</v>
      </c>
      <c r="B570" s="170">
        <v>7137</v>
      </c>
    </row>
    <row r="571" spans="1:2" x14ac:dyDescent="0.25">
      <c r="A571" t="s">
        <v>1488</v>
      </c>
      <c r="B571" s="170">
        <v>7140</v>
      </c>
    </row>
    <row r="572" spans="1:2" x14ac:dyDescent="0.25">
      <c r="A572" t="s">
        <v>1489</v>
      </c>
      <c r="B572" s="170">
        <v>7154</v>
      </c>
    </row>
    <row r="573" spans="1:2" x14ac:dyDescent="0.25">
      <c r="A573" t="s">
        <v>1490</v>
      </c>
      <c r="B573" s="170">
        <v>7168</v>
      </c>
    </row>
    <row r="574" spans="1:2" x14ac:dyDescent="0.25">
      <c r="A574" t="s">
        <v>1491</v>
      </c>
      <c r="B574" s="170">
        <v>7171</v>
      </c>
    </row>
    <row r="575" spans="1:2" x14ac:dyDescent="0.25">
      <c r="A575" t="s">
        <v>1492</v>
      </c>
      <c r="B575" s="170">
        <v>7185</v>
      </c>
    </row>
    <row r="576" spans="1:2" x14ac:dyDescent="0.25">
      <c r="A576" t="s">
        <v>1493</v>
      </c>
      <c r="B576" s="170">
        <v>7199</v>
      </c>
    </row>
    <row r="577" spans="1:2" x14ac:dyDescent="0.25">
      <c r="A577" t="s">
        <v>1494</v>
      </c>
      <c r="B577" s="170">
        <v>7209</v>
      </c>
    </row>
    <row r="578" spans="1:2" x14ac:dyDescent="0.25">
      <c r="A578" t="s">
        <v>1495</v>
      </c>
      <c r="B578" s="170">
        <v>7212</v>
      </c>
    </row>
    <row r="579" spans="1:2" x14ac:dyDescent="0.25">
      <c r="A579" t="s">
        <v>1496</v>
      </c>
      <c r="B579" s="170">
        <v>7226</v>
      </c>
    </row>
    <row r="580" spans="1:2" x14ac:dyDescent="0.25">
      <c r="A580" t="s">
        <v>1497</v>
      </c>
      <c r="B580" s="170">
        <v>7231</v>
      </c>
    </row>
    <row r="581" spans="1:2" x14ac:dyDescent="0.25">
      <c r="A581" t="s">
        <v>1498</v>
      </c>
      <c r="B581" s="170">
        <v>7243</v>
      </c>
    </row>
    <row r="582" spans="1:2" x14ac:dyDescent="0.25">
      <c r="A582" t="s">
        <v>1499</v>
      </c>
      <c r="B582" s="170">
        <v>7257</v>
      </c>
    </row>
    <row r="583" spans="1:2" x14ac:dyDescent="0.25">
      <c r="A583" t="s">
        <v>1500</v>
      </c>
      <c r="B583" s="170">
        <v>7260</v>
      </c>
    </row>
    <row r="584" spans="1:2" x14ac:dyDescent="0.25">
      <c r="A584" t="s">
        <v>1501</v>
      </c>
      <c r="B584" s="170">
        <v>7274</v>
      </c>
    </row>
    <row r="585" spans="1:2" x14ac:dyDescent="0.25">
      <c r="A585" t="s">
        <v>1502</v>
      </c>
      <c r="B585" s="170">
        <v>7288</v>
      </c>
    </row>
    <row r="586" spans="1:2" x14ac:dyDescent="0.25">
      <c r="A586" t="s">
        <v>1503</v>
      </c>
      <c r="B586" s="170">
        <v>7291</v>
      </c>
    </row>
    <row r="587" spans="1:2" x14ac:dyDescent="0.25">
      <c r="A587" t="s">
        <v>1504</v>
      </c>
      <c r="B587" s="170">
        <v>7301</v>
      </c>
    </row>
    <row r="588" spans="1:2" x14ac:dyDescent="0.25">
      <c r="A588" t="s">
        <v>1505</v>
      </c>
      <c r="B588" s="170">
        <v>7315</v>
      </c>
    </row>
    <row r="589" spans="1:2" x14ac:dyDescent="0.25">
      <c r="A589" t="s">
        <v>1506</v>
      </c>
      <c r="B589" s="170">
        <v>7329</v>
      </c>
    </row>
    <row r="590" spans="1:2" x14ac:dyDescent="0.25">
      <c r="A590" t="s">
        <v>1507</v>
      </c>
      <c r="B590" s="170">
        <v>7332</v>
      </c>
    </row>
    <row r="591" spans="1:2" x14ac:dyDescent="0.25">
      <c r="A591" t="s">
        <v>1508</v>
      </c>
      <c r="B591" s="170">
        <v>7346</v>
      </c>
    </row>
    <row r="592" spans="1:2" x14ac:dyDescent="0.25">
      <c r="A592" t="s">
        <v>1509</v>
      </c>
      <c r="B592" s="170">
        <v>7357</v>
      </c>
    </row>
    <row r="593" spans="1:2" x14ac:dyDescent="0.25">
      <c r="A593" t="s">
        <v>1510</v>
      </c>
      <c r="B593" s="170">
        <v>7363</v>
      </c>
    </row>
    <row r="594" spans="1:2" x14ac:dyDescent="0.25">
      <c r="A594" t="s">
        <v>1511</v>
      </c>
      <c r="B594" s="170">
        <v>7377</v>
      </c>
    </row>
    <row r="595" spans="1:2" x14ac:dyDescent="0.25">
      <c r="A595" t="s">
        <v>1512</v>
      </c>
      <c r="B595" s="170">
        <v>7380</v>
      </c>
    </row>
    <row r="596" spans="1:2" x14ac:dyDescent="0.25">
      <c r="A596" t="s">
        <v>1513</v>
      </c>
      <c r="B596" s="170">
        <v>7394</v>
      </c>
    </row>
    <row r="597" spans="1:2" x14ac:dyDescent="0.25">
      <c r="A597" t="s">
        <v>1514</v>
      </c>
      <c r="B597" s="170">
        <v>7404</v>
      </c>
    </row>
    <row r="598" spans="1:2" x14ac:dyDescent="0.25">
      <c r="A598" t="s">
        <v>1515</v>
      </c>
      <c r="B598" s="170">
        <v>7418</v>
      </c>
    </row>
    <row r="599" spans="1:2" x14ac:dyDescent="0.25">
      <c r="A599" t="s">
        <v>1516</v>
      </c>
      <c r="B599" s="170">
        <v>7421</v>
      </c>
    </row>
    <row r="600" spans="1:2" x14ac:dyDescent="0.25">
      <c r="A600" t="s">
        <v>1517</v>
      </c>
      <c r="B600" s="170">
        <v>7435</v>
      </c>
    </row>
    <row r="601" spans="1:2" x14ac:dyDescent="0.25">
      <c r="A601" t="s">
        <v>1518</v>
      </c>
      <c r="B601" s="170">
        <v>7452</v>
      </c>
    </row>
    <row r="602" spans="1:2" x14ac:dyDescent="0.25">
      <c r="A602" t="s">
        <v>1519</v>
      </c>
      <c r="B602" s="170">
        <v>7472</v>
      </c>
    </row>
    <row r="603" spans="1:2" x14ac:dyDescent="0.25">
      <c r="A603" t="s">
        <v>1520</v>
      </c>
      <c r="B603" s="170">
        <v>7483</v>
      </c>
    </row>
    <row r="604" spans="1:2" x14ac:dyDescent="0.25">
      <c r="A604" t="s">
        <v>1521</v>
      </c>
      <c r="B604" s="170">
        <v>7497</v>
      </c>
    </row>
    <row r="605" spans="1:2" x14ac:dyDescent="0.25">
      <c r="A605" t="s">
        <v>1522</v>
      </c>
      <c r="B605" s="170">
        <v>7507</v>
      </c>
    </row>
    <row r="606" spans="1:2" x14ac:dyDescent="0.25">
      <c r="A606" t="s">
        <v>1523</v>
      </c>
      <c r="B606" s="170">
        <v>7510</v>
      </c>
    </row>
    <row r="607" spans="1:2" x14ac:dyDescent="0.25">
      <c r="A607" t="s">
        <v>1524</v>
      </c>
      <c r="B607" s="170">
        <v>7524</v>
      </c>
    </row>
    <row r="608" spans="1:2" x14ac:dyDescent="0.25">
      <c r="A608" t="s">
        <v>1525</v>
      </c>
      <c r="B608" s="170">
        <v>7538</v>
      </c>
    </row>
    <row r="609" spans="1:2" x14ac:dyDescent="0.25">
      <c r="A609" t="s">
        <v>1526</v>
      </c>
      <c r="B609" s="170">
        <v>7541</v>
      </c>
    </row>
    <row r="610" spans="1:2" x14ac:dyDescent="0.25">
      <c r="A610" t="s">
        <v>1527</v>
      </c>
      <c r="B610" s="170">
        <v>7555</v>
      </c>
    </row>
    <row r="611" spans="1:2" x14ac:dyDescent="0.25">
      <c r="A611" t="s">
        <v>1528</v>
      </c>
      <c r="B611" s="170">
        <v>7569</v>
      </c>
    </row>
    <row r="612" spans="1:2" x14ac:dyDescent="0.25">
      <c r="A612" t="s">
        <v>1529</v>
      </c>
      <c r="B612" s="170">
        <v>7572</v>
      </c>
    </row>
    <row r="613" spans="1:2" x14ac:dyDescent="0.25">
      <c r="A613" t="s">
        <v>1530</v>
      </c>
      <c r="B613" s="170">
        <v>7586</v>
      </c>
    </row>
    <row r="614" spans="1:2" x14ac:dyDescent="0.25">
      <c r="A614" t="s">
        <v>1531</v>
      </c>
      <c r="B614" s="170">
        <v>7598</v>
      </c>
    </row>
    <row r="615" spans="1:2" x14ac:dyDescent="0.25">
      <c r="A615" t="s">
        <v>1532</v>
      </c>
      <c r="B615" s="170">
        <v>7603</v>
      </c>
    </row>
    <row r="616" spans="1:2" x14ac:dyDescent="0.25">
      <c r="A616" t="s">
        <v>1533</v>
      </c>
      <c r="B616" s="170">
        <v>7613</v>
      </c>
    </row>
    <row r="617" spans="1:2" x14ac:dyDescent="0.25">
      <c r="A617" t="s">
        <v>1534</v>
      </c>
      <c r="B617" s="170">
        <v>7627</v>
      </c>
    </row>
    <row r="618" spans="1:2" x14ac:dyDescent="0.25">
      <c r="A618" t="s">
        <v>1535</v>
      </c>
      <c r="B618" s="170">
        <v>7630</v>
      </c>
    </row>
    <row r="619" spans="1:2" x14ac:dyDescent="0.25">
      <c r="A619" t="s">
        <v>1536</v>
      </c>
      <c r="B619" s="170">
        <v>7644</v>
      </c>
    </row>
    <row r="620" spans="1:2" x14ac:dyDescent="0.25">
      <c r="A620" t="s">
        <v>1537</v>
      </c>
      <c r="B620" s="170">
        <v>7658</v>
      </c>
    </row>
    <row r="621" spans="1:2" x14ac:dyDescent="0.25">
      <c r="A621" t="s">
        <v>1538</v>
      </c>
      <c r="B621" s="170">
        <v>7661</v>
      </c>
    </row>
    <row r="622" spans="1:2" x14ac:dyDescent="0.25">
      <c r="A622" t="s">
        <v>1539</v>
      </c>
      <c r="B622" s="170">
        <v>7675</v>
      </c>
    </row>
    <row r="623" spans="1:2" x14ac:dyDescent="0.25">
      <c r="A623" t="s">
        <v>1540</v>
      </c>
      <c r="B623" s="170">
        <v>7689</v>
      </c>
    </row>
    <row r="624" spans="1:2" x14ac:dyDescent="0.25">
      <c r="A624" t="s">
        <v>1541</v>
      </c>
      <c r="B624" s="170">
        <v>7692</v>
      </c>
    </row>
    <row r="625" spans="1:2" x14ac:dyDescent="0.25">
      <c r="A625" t="s">
        <v>1542</v>
      </c>
      <c r="B625" s="170">
        <v>7702</v>
      </c>
    </row>
    <row r="626" spans="1:2" x14ac:dyDescent="0.25">
      <c r="A626" t="s">
        <v>1543</v>
      </c>
      <c r="B626" s="170">
        <v>7716</v>
      </c>
    </row>
    <row r="627" spans="1:2" x14ac:dyDescent="0.25">
      <c r="A627" t="s">
        <v>1544</v>
      </c>
      <c r="B627" s="170">
        <v>7729</v>
      </c>
    </row>
    <row r="628" spans="1:2" x14ac:dyDescent="0.25">
      <c r="A628" t="s">
        <v>1545</v>
      </c>
      <c r="B628" s="170">
        <v>7733</v>
      </c>
    </row>
    <row r="629" spans="1:2" x14ac:dyDescent="0.25">
      <c r="A629" t="s">
        <v>1546</v>
      </c>
      <c r="B629" s="170">
        <v>7747</v>
      </c>
    </row>
    <row r="630" spans="1:2" x14ac:dyDescent="0.25">
      <c r="A630" t="s">
        <v>1547</v>
      </c>
      <c r="B630" s="170">
        <v>7750</v>
      </c>
    </row>
    <row r="631" spans="1:2" x14ac:dyDescent="0.25">
      <c r="A631" t="s">
        <v>1548</v>
      </c>
      <c r="B631" s="170">
        <v>7764</v>
      </c>
    </row>
    <row r="632" spans="1:2" x14ac:dyDescent="0.25">
      <c r="A632" t="s">
        <v>1549</v>
      </c>
      <c r="B632" s="170">
        <v>7778</v>
      </c>
    </row>
    <row r="633" spans="1:2" x14ac:dyDescent="0.25">
      <c r="A633" t="s">
        <v>1550</v>
      </c>
      <c r="B633" s="170">
        <v>7781</v>
      </c>
    </row>
    <row r="634" spans="1:2" x14ac:dyDescent="0.25">
      <c r="A634" t="s">
        <v>1551</v>
      </c>
      <c r="B634" s="170">
        <v>7795</v>
      </c>
    </row>
    <row r="635" spans="1:2" x14ac:dyDescent="0.25">
      <c r="A635" t="s">
        <v>1552</v>
      </c>
      <c r="B635" s="170">
        <v>7805</v>
      </c>
    </row>
    <row r="636" spans="1:2" x14ac:dyDescent="0.25">
      <c r="A636" t="s">
        <v>1553</v>
      </c>
      <c r="B636" s="170">
        <v>7819</v>
      </c>
    </row>
    <row r="637" spans="1:2" x14ac:dyDescent="0.25">
      <c r="A637" t="s">
        <v>1554</v>
      </c>
      <c r="B637" s="170">
        <v>7822</v>
      </c>
    </row>
    <row r="638" spans="1:2" x14ac:dyDescent="0.25">
      <c r="A638" t="s">
        <v>1555</v>
      </c>
      <c r="B638" s="170">
        <v>7836</v>
      </c>
    </row>
    <row r="639" spans="1:2" x14ac:dyDescent="0.25">
      <c r="A639" t="s">
        <v>1556</v>
      </c>
      <c r="B639" s="170">
        <v>7853</v>
      </c>
    </row>
    <row r="640" spans="1:2" x14ac:dyDescent="0.25">
      <c r="A640" t="s">
        <v>1557</v>
      </c>
      <c r="B640" s="170">
        <v>7867</v>
      </c>
    </row>
    <row r="641" spans="1:2" x14ac:dyDescent="0.25">
      <c r="A641" t="s">
        <v>1558</v>
      </c>
      <c r="B641" s="170">
        <v>7870</v>
      </c>
    </row>
    <row r="642" spans="1:2" x14ac:dyDescent="0.25">
      <c r="A642" t="s">
        <v>1559</v>
      </c>
      <c r="B642" s="170">
        <v>7884</v>
      </c>
    </row>
    <row r="643" spans="1:2" x14ac:dyDescent="0.25">
      <c r="A643" t="s">
        <v>1560</v>
      </c>
      <c r="B643" s="170">
        <v>7898</v>
      </c>
    </row>
    <row r="644" spans="1:2" x14ac:dyDescent="0.25">
      <c r="A644" t="s">
        <v>1561</v>
      </c>
      <c r="B644" s="170">
        <v>7908</v>
      </c>
    </row>
    <row r="645" spans="1:2" x14ac:dyDescent="0.25">
      <c r="A645" t="s">
        <v>1562</v>
      </c>
      <c r="B645" s="170">
        <v>7911</v>
      </c>
    </row>
    <row r="646" spans="1:2" x14ac:dyDescent="0.25">
      <c r="A646" t="s">
        <v>1563</v>
      </c>
      <c r="B646" s="170">
        <v>7925</v>
      </c>
    </row>
    <row r="647" spans="1:2" x14ac:dyDescent="0.25">
      <c r="A647" t="s">
        <v>1564</v>
      </c>
      <c r="B647" s="170">
        <v>7939</v>
      </c>
    </row>
    <row r="648" spans="1:2" x14ac:dyDescent="0.25">
      <c r="A648" t="s">
        <v>1565</v>
      </c>
      <c r="B648" s="170">
        <v>7942</v>
      </c>
    </row>
    <row r="649" spans="1:2" x14ac:dyDescent="0.25">
      <c r="A649" t="s">
        <v>1566</v>
      </c>
      <c r="B649" s="170">
        <v>7960</v>
      </c>
    </row>
    <row r="650" spans="1:2" x14ac:dyDescent="0.25">
      <c r="A650" t="s">
        <v>1567</v>
      </c>
      <c r="B650" s="170">
        <v>10015</v>
      </c>
    </row>
    <row r="651" spans="1:2" x14ac:dyDescent="0.25">
      <c r="A651" t="s">
        <v>1568</v>
      </c>
      <c r="B651" s="170">
        <v>10029</v>
      </c>
    </row>
    <row r="652" spans="1:2" x14ac:dyDescent="0.25">
      <c r="A652" t="s">
        <v>1569</v>
      </c>
      <c r="B652" s="170">
        <v>10032</v>
      </c>
    </row>
    <row r="653" spans="1:2" x14ac:dyDescent="0.25">
      <c r="A653" t="s">
        <v>1570</v>
      </c>
      <c r="B653" s="170">
        <v>10046</v>
      </c>
    </row>
    <row r="654" spans="1:2" x14ac:dyDescent="0.25">
      <c r="A654" t="s">
        <v>1571</v>
      </c>
      <c r="B654" s="170">
        <v>10050</v>
      </c>
    </row>
    <row r="655" spans="1:2" x14ac:dyDescent="0.25">
      <c r="A655" t="s">
        <v>1572</v>
      </c>
      <c r="B655" s="170">
        <v>10063</v>
      </c>
    </row>
    <row r="656" spans="1:2" x14ac:dyDescent="0.25">
      <c r="A656" t="s">
        <v>1573</v>
      </c>
      <c r="B656" s="170">
        <v>10080</v>
      </c>
    </row>
    <row r="657" spans="1:2" x14ac:dyDescent="0.25">
      <c r="A657" t="s">
        <v>1574</v>
      </c>
      <c r="B657" s="170">
        <v>10094</v>
      </c>
    </row>
    <row r="658" spans="1:2" x14ac:dyDescent="0.25">
      <c r="A658" t="s">
        <v>1575</v>
      </c>
      <c r="B658" s="170">
        <v>10104</v>
      </c>
    </row>
    <row r="659" spans="1:2" x14ac:dyDescent="0.25">
      <c r="A659" t="s">
        <v>1576</v>
      </c>
      <c r="B659" s="170">
        <v>10118</v>
      </c>
    </row>
    <row r="660" spans="1:2" x14ac:dyDescent="0.25">
      <c r="A660" t="s">
        <v>1577</v>
      </c>
      <c r="B660" s="170">
        <v>10121</v>
      </c>
    </row>
    <row r="661" spans="1:2" x14ac:dyDescent="0.25">
      <c r="A661" t="s">
        <v>1578</v>
      </c>
      <c r="B661" s="170">
        <v>10135</v>
      </c>
    </row>
    <row r="662" spans="1:2" x14ac:dyDescent="0.25">
      <c r="A662" t="s">
        <v>1579</v>
      </c>
      <c r="B662" s="170">
        <v>10149</v>
      </c>
    </row>
    <row r="663" spans="1:2" x14ac:dyDescent="0.25">
      <c r="A663" t="s">
        <v>1580</v>
      </c>
      <c r="B663" s="170">
        <v>10152</v>
      </c>
    </row>
    <row r="664" spans="1:2" x14ac:dyDescent="0.25">
      <c r="A664" t="s">
        <v>1581</v>
      </c>
      <c r="B664" s="170">
        <v>10166</v>
      </c>
    </row>
    <row r="665" spans="1:2" x14ac:dyDescent="0.25">
      <c r="A665" t="s">
        <v>1582</v>
      </c>
      <c r="B665" s="170">
        <v>10176</v>
      </c>
    </row>
    <row r="666" spans="1:2" x14ac:dyDescent="0.25">
      <c r="A666" t="s">
        <v>1583</v>
      </c>
      <c r="B666" s="170">
        <v>10183</v>
      </c>
    </row>
    <row r="667" spans="1:2" x14ac:dyDescent="0.25">
      <c r="A667" t="s">
        <v>1584</v>
      </c>
      <c r="B667" s="170">
        <v>10197</v>
      </c>
    </row>
    <row r="668" spans="1:2" x14ac:dyDescent="0.25">
      <c r="A668" t="s">
        <v>1585</v>
      </c>
      <c r="B668" s="170">
        <v>10207</v>
      </c>
    </row>
    <row r="669" spans="1:2" x14ac:dyDescent="0.25">
      <c r="A669" t="s">
        <v>1586</v>
      </c>
      <c r="B669" s="170">
        <v>10210</v>
      </c>
    </row>
    <row r="670" spans="1:2" x14ac:dyDescent="0.25">
      <c r="A670" t="s">
        <v>1587</v>
      </c>
      <c r="B670" s="170">
        <v>10224</v>
      </c>
    </row>
    <row r="671" spans="1:2" x14ac:dyDescent="0.25">
      <c r="A671" t="s">
        <v>1588</v>
      </c>
      <c r="B671" s="170">
        <v>10238</v>
      </c>
    </row>
    <row r="672" spans="1:2" x14ac:dyDescent="0.25">
      <c r="A672" t="s">
        <v>1589</v>
      </c>
      <c r="B672" s="170">
        <v>10255</v>
      </c>
    </row>
    <row r="673" spans="1:2" x14ac:dyDescent="0.25">
      <c r="A673" t="s">
        <v>1590</v>
      </c>
      <c r="B673" s="170">
        <v>10269</v>
      </c>
    </row>
    <row r="674" spans="1:2" x14ac:dyDescent="0.25">
      <c r="A674" t="s">
        <v>1591</v>
      </c>
      <c r="B674" s="170">
        <v>10272</v>
      </c>
    </row>
    <row r="675" spans="1:2" x14ac:dyDescent="0.25">
      <c r="A675" t="s">
        <v>1592</v>
      </c>
      <c r="B675" s="170">
        <v>10286</v>
      </c>
    </row>
    <row r="676" spans="1:2" x14ac:dyDescent="0.25">
      <c r="A676" t="s">
        <v>1593</v>
      </c>
      <c r="B676" s="170">
        <v>10291</v>
      </c>
    </row>
    <row r="677" spans="1:2" x14ac:dyDescent="0.25">
      <c r="A677" t="s">
        <v>1594</v>
      </c>
      <c r="B677" s="170">
        <v>10307</v>
      </c>
    </row>
    <row r="678" spans="1:2" x14ac:dyDescent="0.25">
      <c r="A678" t="s">
        <v>1595</v>
      </c>
      <c r="B678" s="170">
        <v>10313</v>
      </c>
    </row>
    <row r="679" spans="1:2" x14ac:dyDescent="0.25">
      <c r="A679" t="s">
        <v>1596</v>
      </c>
      <c r="B679" s="170">
        <v>10327</v>
      </c>
    </row>
    <row r="680" spans="1:2" x14ac:dyDescent="0.25">
      <c r="A680" t="s">
        <v>1597</v>
      </c>
      <c r="B680" s="170">
        <v>10330</v>
      </c>
    </row>
    <row r="681" spans="1:2" x14ac:dyDescent="0.25">
      <c r="A681" t="s">
        <v>1598</v>
      </c>
      <c r="B681" s="170">
        <v>10344</v>
      </c>
    </row>
    <row r="682" spans="1:2" x14ac:dyDescent="0.25">
      <c r="A682" t="s">
        <v>1599</v>
      </c>
      <c r="B682" s="170">
        <v>10358</v>
      </c>
    </row>
    <row r="683" spans="1:2" x14ac:dyDescent="0.25">
      <c r="A683" t="s">
        <v>1600</v>
      </c>
      <c r="B683" s="170">
        <v>10361</v>
      </c>
    </row>
    <row r="684" spans="1:2" x14ac:dyDescent="0.25">
      <c r="A684" t="s">
        <v>1601</v>
      </c>
      <c r="B684" s="170">
        <v>10375</v>
      </c>
    </row>
    <row r="685" spans="1:2" x14ac:dyDescent="0.25">
      <c r="A685" t="s">
        <v>1602</v>
      </c>
      <c r="B685" s="170">
        <v>10389</v>
      </c>
    </row>
    <row r="686" spans="1:2" x14ac:dyDescent="0.25">
      <c r="A686" t="s">
        <v>1603</v>
      </c>
      <c r="B686" s="170">
        <v>10392</v>
      </c>
    </row>
    <row r="687" spans="1:2" x14ac:dyDescent="0.25">
      <c r="A687" t="s">
        <v>1604</v>
      </c>
      <c r="B687" s="170">
        <v>10416</v>
      </c>
    </row>
    <row r="688" spans="1:2" x14ac:dyDescent="0.25">
      <c r="A688" t="s">
        <v>1605</v>
      </c>
      <c r="B688" s="170">
        <v>10422</v>
      </c>
    </row>
    <row r="689" spans="1:2" x14ac:dyDescent="0.25">
      <c r="A689" t="s">
        <v>1606</v>
      </c>
      <c r="B689" s="170">
        <v>10433</v>
      </c>
    </row>
    <row r="690" spans="1:2" x14ac:dyDescent="0.25">
      <c r="A690" t="s">
        <v>1607</v>
      </c>
      <c r="B690" s="170">
        <v>10447</v>
      </c>
    </row>
    <row r="691" spans="1:2" x14ac:dyDescent="0.25">
      <c r="A691" t="s">
        <v>1608</v>
      </c>
      <c r="B691" s="170">
        <v>10450</v>
      </c>
    </row>
    <row r="692" spans="1:2" x14ac:dyDescent="0.25">
      <c r="A692" t="s">
        <v>1609</v>
      </c>
      <c r="B692" s="170">
        <v>10464</v>
      </c>
    </row>
    <row r="693" spans="1:2" x14ac:dyDescent="0.25">
      <c r="A693" t="s">
        <v>1610</v>
      </c>
      <c r="B693" s="170">
        <v>10478</v>
      </c>
    </row>
    <row r="694" spans="1:2" x14ac:dyDescent="0.25">
      <c r="A694" t="s">
        <v>1611</v>
      </c>
      <c r="B694" s="170">
        <v>10481</v>
      </c>
    </row>
    <row r="695" spans="1:2" x14ac:dyDescent="0.25">
      <c r="A695" t="s">
        <v>1612</v>
      </c>
      <c r="B695" s="170">
        <v>10495</v>
      </c>
    </row>
    <row r="696" spans="1:2" x14ac:dyDescent="0.25">
      <c r="A696" t="s">
        <v>1613</v>
      </c>
      <c r="B696" s="170">
        <v>10505</v>
      </c>
    </row>
    <row r="697" spans="1:2" x14ac:dyDescent="0.25">
      <c r="A697" t="s">
        <v>1614</v>
      </c>
      <c r="B697" s="170">
        <v>10519</v>
      </c>
    </row>
    <row r="698" spans="1:2" x14ac:dyDescent="0.25">
      <c r="A698" t="s">
        <v>1615</v>
      </c>
      <c r="B698" s="170">
        <v>10522</v>
      </c>
    </row>
    <row r="699" spans="1:2" x14ac:dyDescent="0.25">
      <c r="A699" t="s">
        <v>1616</v>
      </c>
      <c r="B699" s="170">
        <v>10536</v>
      </c>
    </row>
    <row r="700" spans="1:2" x14ac:dyDescent="0.25">
      <c r="A700" t="s">
        <v>1617</v>
      </c>
      <c r="B700" s="170">
        <v>10548</v>
      </c>
    </row>
    <row r="701" spans="1:2" x14ac:dyDescent="0.25">
      <c r="A701" t="s">
        <v>1618</v>
      </c>
      <c r="B701" s="170">
        <v>10553</v>
      </c>
    </row>
    <row r="702" spans="1:2" x14ac:dyDescent="0.25">
      <c r="A702" t="s">
        <v>1619</v>
      </c>
      <c r="B702" s="170">
        <v>10567</v>
      </c>
    </row>
    <row r="703" spans="1:2" x14ac:dyDescent="0.25">
      <c r="A703" t="s">
        <v>1620</v>
      </c>
      <c r="B703" s="170">
        <v>10570</v>
      </c>
    </row>
    <row r="704" spans="1:2" x14ac:dyDescent="0.25">
      <c r="A704" t="s">
        <v>1621</v>
      </c>
      <c r="B704" s="170">
        <v>10584</v>
      </c>
    </row>
    <row r="705" spans="1:2" x14ac:dyDescent="0.25">
      <c r="A705" t="s">
        <v>1622</v>
      </c>
      <c r="B705" s="170">
        <v>10598</v>
      </c>
    </row>
    <row r="706" spans="1:2" x14ac:dyDescent="0.25">
      <c r="A706" t="s">
        <v>1623</v>
      </c>
      <c r="B706" s="170">
        <v>10608</v>
      </c>
    </row>
    <row r="707" spans="1:2" x14ac:dyDescent="0.25">
      <c r="A707" t="s">
        <v>1624</v>
      </c>
      <c r="B707" s="170">
        <v>10611</v>
      </c>
    </row>
    <row r="708" spans="1:2" x14ac:dyDescent="0.25">
      <c r="A708" t="s">
        <v>1625</v>
      </c>
      <c r="B708" s="170">
        <v>10625</v>
      </c>
    </row>
    <row r="709" spans="1:2" x14ac:dyDescent="0.25">
      <c r="A709" t="s">
        <v>1626</v>
      </c>
      <c r="B709" s="170">
        <v>10639</v>
      </c>
    </row>
    <row r="710" spans="1:2" x14ac:dyDescent="0.25">
      <c r="A710" t="s">
        <v>1627</v>
      </c>
      <c r="B710" s="170">
        <v>10642</v>
      </c>
    </row>
    <row r="711" spans="1:2" x14ac:dyDescent="0.25">
      <c r="A711" t="s">
        <v>1628</v>
      </c>
      <c r="B711" s="170">
        <v>10656</v>
      </c>
    </row>
    <row r="712" spans="1:2" x14ac:dyDescent="0.25">
      <c r="A712" t="s">
        <v>1629</v>
      </c>
      <c r="B712" s="170">
        <v>10663</v>
      </c>
    </row>
    <row r="713" spans="1:2" x14ac:dyDescent="0.25">
      <c r="A713" t="s">
        <v>1630</v>
      </c>
      <c r="B713" s="170">
        <v>10673</v>
      </c>
    </row>
    <row r="714" spans="1:2" x14ac:dyDescent="0.25">
      <c r="A714" t="s">
        <v>1631</v>
      </c>
      <c r="B714" s="170">
        <v>10687</v>
      </c>
    </row>
    <row r="715" spans="1:2" x14ac:dyDescent="0.25">
      <c r="A715" t="s">
        <v>1632</v>
      </c>
      <c r="B715" s="170">
        <v>10690</v>
      </c>
    </row>
    <row r="716" spans="1:2" x14ac:dyDescent="0.25">
      <c r="A716" t="s">
        <v>1633</v>
      </c>
      <c r="B716" s="170">
        <v>10700</v>
      </c>
    </row>
    <row r="717" spans="1:2" x14ac:dyDescent="0.25">
      <c r="A717" t="s">
        <v>1634</v>
      </c>
      <c r="B717" s="170">
        <v>10714</v>
      </c>
    </row>
    <row r="718" spans="1:2" x14ac:dyDescent="0.25">
      <c r="A718" t="s">
        <v>1635</v>
      </c>
      <c r="B718" s="170">
        <v>10728</v>
      </c>
    </row>
    <row r="719" spans="1:2" x14ac:dyDescent="0.25">
      <c r="A719" t="s">
        <v>1636</v>
      </c>
      <c r="B719" s="170">
        <v>10731</v>
      </c>
    </row>
    <row r="720" spans="1:2" x14ac:dyDescent="0.25">
      <c r="A720" t="s">
        <v>1637</v>
      </c>
      <c r="B720" s="170">
        <v>10745</v>
      </c>
    </row>
    <row r="721" spans="1:2" x14ac:dyDescent="0.25">
      <c r="A721" t="s">
        <v>1638</v>
      </c>
      <c r="B721" s="170">
        <v>10759</v>
      </c>
    </row>
    <row r="722" spans="1:2" x14ac:dyDescent="0.25">
      <c r="A722" t="s">
        <v>1639</v>
      </c>
      <c r="B722" s="170">
        <v>10762</v>
      </c>
    </row>
    <row r="723" spans="1:2" x14ac:dyDescent="0.25">
      <c r="A723" t="s">
        <v>1640</v>
      </c>
      <c r="B723" s="170">
        <v>10776</v>
      </c>
    </row>
    <row r="724" spans="1:2" x14ac:dyDescent="0.25">
      <c r="A724" t="s">
        <v>1641</v>
      </c>
      <c r="B724" s="170">
        <v>10789</v>
      </c>
    </row>
    <row r="725" spans="1:2" x14ac:dyDescent="0.25">
      <c r="A725" t="s">
        <v>1642</v>
      </c>
      <c r="B725" s="170">
        <v>10803</v>
      </c>
    </row>
    <row r="726" spans="1:2" x14ac:dyDescent="0.25">
      <c r="A726" t="s">
        <v>1643</v>
      </c>
      <c r="B726" s="170">
        <v>10817</v>
      </c>
    </row>
    <row r="727" spans="1:2" x14ac:dyDescent="0.25">
      <c r="A727" t="s">
        <v>1644</v>
      </c>
      <c r="B727" s="170">
        <v>10820</v>
      </c>
    </row>
    <row r="728" spans="1:2" x14ac:dyDescent="0.25">
      <c r="A728" t="s">
        <v>1645</v>
      </c>
      <c r="B728" s="170">
        <v>10834</v>
      </c>
    </row>
    <row r="729" spans="1:2" x14ac:dyDescent="0.25">
      <c r="A729" t="s">
        <v>1646</v>
      </c>
      <c r="B729" s="170">
        <v>10848</v>
      </c>
    </row>
    <row r="730" spans="1:2" x14ac:dyDescent="0.25">
      <c r="A730" t="s">
        <v>1647</v>
      </c>
      <c r="B730" s="170">
        <v>10851</v>
      </c>
    </row>
    <row r="731" spans="1:2" x14ac:dyDescent="0.25">
      <c r="A731" t="s">
        <v>1648</v>
      </c>
      <c r="B731" s="170">
        <v>10865</v>
      </c>
    </row>
    <row r="732" spans="1:2" x14ac:dyDescent="0.25">
      <c r="A732" t="s">
        <v>1649</v>
      </c>
      <c r="B732" s="170">
        <v>10879</v>
      </c>
    </row>
    <row r="733" spans="1:2" x14ac:dyDescent="0.25">
      <c r="A733" t="s">
        <v>1650</v>
      </c>
      <c r="B733" s="170">
        <v>10882</v>
      </c>
    </row>
    <row r="734" spans="1:2" x14ac:dyDescent="0.25">
      <c r="A734" t="s">
        <v>1651</v>
      </c>
      <c r="B734" s="170">
        <v>10896</v>
      </c>
    </row>
    <row r="735" spans="1:2" x14ac:dyDescent="0.25">
      <c r="A735" t="s">
        <v>1652</v>
      </c>
      <c r="B735" s="170">
        <v>10906</v>
      </c>
    </row>
    <row r="736" spans="1:2" x14ac:dyDescent="0.25">
      <c r="A736" t="s">
        <v>1653</v>
      </c>
      <c r="B736" s="170">
        <v>10910</v>
      </c>
    </row>
    <row r="737" spans="1:2" x14ac:dyDescent="0.25">
      <c r="A737" t="s">
        <v>1654</v>
      </c>
      <c r="B737" s="170">
        <v>10923</v>
      </c>
    </row>
    <row r="738" spans="1:2" x14ac:dyDescent="0.25">
      <c r="A738" t="s">
        <v>1655</v>
      </c>
      <c r="B738" s="170">
        <v>10937</v>
      </c>
    </row>
    <row r="739" spans="1:2" x14ac:dyDescent="0.25">
      <c r="A739" t="s">
        <v>1656</v>
      </c>
      <c r="B739" s="170">
        <v>10954</v>
      </c>
    </row>
    <row r="740" spans="1:2" x14ac:dyDescent="0.25">
      <c r="A740" t="s">
        <v>1657</v>
      </c>
      <c r="B740" s="170">
        <v>10971</v>
      </c>
    </row>
    <row r="741" spans="1:2" x14ac:dyDescent="0.25">
      <c r="A741" t="s">
        <v>1658</v>
      </c>
      <c r="B741" s="170">
        <v>10985</v>
      </c>
    </row>
    <row r="742" spans="1:2" x14ac:dyDescent="0.25">
      <c r="A742" t="s">
        <v>1659</v>
      </c>
      <c r="B742" s="170">
        <v>10999</v>
      </c>
    </row>
    <row r="743" spans="1:2" x14ac:dyDescent="0.25">
      <c r="A743" t="s">
        <v>1660</v>
      </c>
      <c r="B743" s="170">
        <v>11003</v>
      </c>
    </row>
    <row r="744" spans="1:2" x14ac:dyDescent="0.25">
      <c r="A744" t="s">
        <v>1661</v>
      </c>
      <c r="B744" s="170">
        <v>11017</v>
      </c>
    </row>
    <row r="745" spans="1:2" x14ac:dyDescent="0.25">
      <c r="A745" t="s">
        <v>1662</v>
      </c>
      <c r="B745" s="170">
        <v>11020</v>
      </c>
    </row>
    <row r="746" spans="1:2" x14ac:dyDescent="0.25">
      <c r="A746" t="s">
        <v>1663</v>
      </c>
      <c r="B746" s="170">
        <v>11034</v>
      </c>
    </row>
    <row r="747" spans="1:2" x14ac:dyDescent="0.25">
      <c r="A747" t="s">
        <v>1664</v>
      </c>
      <c r="B747" s="170">
        <v>11048</v>
      </c>
    </row>
    <row r="748" spans="1:2" x14ac:dyDescent="0.25">
      <c r="A748" t="s">
        <v>1665</v>
      </c>
      <c r="B748" s="170">
        <v>11051</v>
      </c>
    </row>
    <row r="749" spans="1:2" x14ac:dyDescent="0.25">
      <c r="A749" t="s">
        <v>1666</v>
      </c>
      <c r="B749" s="170">
        <v>11065</v>
      </c>
    </row>
    <row r="750" spans="1:2" x14ac:dyDescent="0.25">
      <c r="A750" t="s">
        <v>1667</v>
      </c>
      <c r="B750" s="170">
        <v>11079</v>
      </c>
    </row>
    <row r="751" spans="1:2" x14ac:dyDescent="0.25">
      <c r="A751" t="s">
        <v>1668</v>
      </c>
      <c r="B751" s="170">
        <v>11082</v>
      </c>
    </row>
    <row r="752" spans="1:2" x14ac:dyDescent="0.25">
      <c r="A752" t="s">
        <v>1669</v>
      </c>
      <c r="B752" s="170">
        <v>11096</v>
      </c>
    </row>
    <row r="753" spans="1:2" x14ac:dyDescent="0.25">
      <c r="A753" t="s">
        <v>1670</v>
      </c>
      <c r="B753" s="170">
        <v>11106</v>
      </c>
    </row>
    <row r="754" spans="1:2" x14ac:dyDescent="0.25">
      <c r="A754" t="s">
        <v>1671</v>
      </c>
      <c r="B754" s="170">
        <v>11123</v>
      </c>
    </row>
    <row r="755" spans="1:2" x14ac:dyDescent="0.25">
      <c r="A755" t="s">
        <v>1672</v>
      </c>
      <c r="B755" s="170">
        <v>11137</v>
      </c>
    </row>
    <row r="756" spans="1:2" x14ac:dyDescent="0.25">
      <c r="A756" t="s">
        <v>1673</v>
      </c>
      <c r="B756" s="170">
        <v>11140</v>
      </c>
    </row>
    <row r="757" spans="1:2" x14ac:dyDescent="0.25">
      <c r="A757" t="s">
        <v>1674</v>
      </c>
      <c r="B757" s="170">
        <v>11154</v>
      </c>
    </row>
    <row r="758" spans="1:2" x14ac:dyDescent="0.25">
      <c r="A758" t="s">
        <v>1675</v>
      </c>
      <c r="B758" s="170">
        <v>11168</v>
      </c>
    </row>
    <row r="759" spans="1:2" x14ac:dyDescent="0.25">
      <c r="A759" t="s">
        <v>1676</v>
      </c>
      <c r="B759" s="170">
        <v>11171</v>
      </c>
    </row>
    <row r="760" spans="1:2" x14ac:dyDescent="0.25">
      <c r="A760" t="s">
        <v>1677</v>
      </c>
      <c r="B760" s="170">
        <v>11185</v>
      </c>
    </row>
    <row r="761" spans="1:2" x14ac:dyDescent="0.25">
      <c r="A761" t="s">
        <v>1678</v>
      </c>
      <c r="B761" s="170">
        <v>11199</v>
      </c>
    </row>
    <row r="762" spans="1:2" x14ac:dyDescent="0.25">
      <c r="A762" t="s">
        <v>1679</v>
      </c>
      <c r="B762" s="170">
        <v>11209</v>
      </c>
    </row>
    <row r="763" spans="1:2" x14ac:dyDescent="0.25">
      <c r="A763" t="s">
        <v>1680</v>
      </c>
      <c r="B763" s="170">
        <v>11212</v>
      </c>
    </row>
    <row r="764" spans="1:2" x14ac:dyDescent="0.25">
      <c r="A764" t="s">
        <v>1681</v>
      </c>
      <c r="B764" s="170">
        <v>11226</v>
      </c>
    </row>
    <row r="765" spans="1:2" x14ac:dyDescent="0.25">
      <c r="A765" t="s">
        <v>1682</v>
      </c>
      <c r="B765" s="170">
        <v>11232</v>
      </c>
    </row>
    <row r="766" spans="1:2" x14ac:dyDescent="0.25">
      <c r="A766" t="s">
        <v>1683</v>
      </c>
      <c r="B766" s="170">
        <v>11243</v>
      </c>
    </row>
    <row r="767" spans="1:2" x14ac:dyDescent="0.25">
      <c r="A767" t="s">
        <v>1684</v>
      </c>
      <c r="B767" s="170">
        <v>11257</v>
      </c>
    </row>
    <row r="768" spans="1:2" x14ac:dyDescent="0.25">
      <c r="A768" t="s">
        <v>1685</v>
      </c>
      <c r="B768" s="170">
        <v>11260</v>
      </c>
    </row>
    <row r="769" spans="1:2" x14ac:dyDescent="0.25">
      <c r="A769" t="s">
        <v>1686</v>
      </c>
      <c r="B769" s="170">
        <v>11274</v>
      </c>
    </row>
    <row r="770" spans="1:2" x14ac:dyDescent="0.25">
      <c r="A770" t="s">
        <v>1687</v>
      </c>
      <c r="B770" s="170">
        <v>11288</v>
      </c>
    </row>
    <row r="771" spans="1:2" x14ac:dyDescent="0.25">
      <c r="A771" t="s">
        <v>1688</v>
      </c>
      <c r="B771" s="170">
        <v>11301</v>
      </c>
    </row>
    <row r="772" spans="1:2" x14ac:dyDescent="0.25">
      <c r="A772" t="s">
        <v>1689</v>
      </c>
      <c r="B772" s="170">
        <v>11315</v>
      </c>
    </row>
    <row r="773" spans="1:2" x14ac:dyDescent="0.25">
      <c r="A773" t="s">
        <v>1690</v>
      </c>
      <c r="B773" s="170">
        <v>11329</v>
      </c>
    </row>
    <row r="774" spans="1:2" x14ac:dyDescent="0.25">
      <c r="A774" t="s">
        <v>1691</v>
      </c>
      <c r="B774" s="170">
        <v>11332</v>
      </c>
    </row>
    <row r="775" spans="1:2" x14ac:dyDescent="0.25">
      <c r="A775" t="s">
        <v>1692</v>
      </c>
      <c r="B775" s="170">
        <v>11346</v>
      </c>
    </row>
    <row r="776" spans="1:2" x14ac:dyDescent="0.25">
      <c r="A776" t="s">
        <v>1693</v>
      </c>
      <c r="B776" s="170">
        <v>11358</v>
      </c>
    </row>
    <row r="777" spans="1:2" x14ac:dyDescent="0.25">
      <c r="A777" t="s">
        <v>1694</v>
      </c>
      <c r="B777" s="170">
        <v>11363</v>
      </c>
    </row>
    <row r="778" spans="1:2" x14ac:dyDescent="0.25">
      <c r="A778" t="s">
        <v>1695</v>
      </c>
      <c r="B778" s="170">
        <v>11377</v>
      </c>
    </row>
    <row r="779" spans="1:2" x14ac:dyDescent="0.25">
      <c r="A779" t="s">
        <v>1696</v>
      </c>
      <c r="B779" s="170">
        <v>11380</v>
      </c>
    </row>
    <row r="780" spans="1:2" x14ac:dyDescent="0.25">
      <c r="A780" t="s">
        <v>1697</v>
      </c>
      <c r="B780" s="170">
        <v>11394</v>
      </c>
    </row>
    <row r="781" spans="1:2" x14ac:dyDescent="0.25">
      <c r="A781" t="s">
        <v>1698</v>
      </c>
      <c r="B781" s="170">
        <v>11404</v>
      </c>
    </row>
    <row r="782" spans="1:2" x14ac:dyDescent="0.25">
      <c r="A782" t="s">
        <v>1699</v>
      </c>
      <c r="B782" s="170">
        <v>11418</v>
      </c>
    </row>
    <row r="783" spans="1:2" x14ac:dyDescent="0.25">
      <c r="A783" t="s">
        <v>1700</v>
      </c>
      <c r="B783" s="170">
        <v>11421</v>
      </c>
    </row>
    <row r="784" spans="1:2" x14ac:dyDescent="0.25">
      <c r="A784" t="s">
        <v>1701</v>
      </c>
      <c r="B784" s="170">
        <v>11435</v>
      </c>
    </row>
    <row r="785" spans="1:2" x14ac:dyDescent="0.25">
      <c r="A785" t="s">
        <v>1702</v>
      </c>
      <c r="B785" s="170">
        <v>11449</v>
      </c>
    </row>
    <row r="786" spans="1:2" x14ac:dyDescent="0.25">
      <c r="A786" t="s">
        <v>1703</v>
      </c>
      <c r="B786" s="170">
        <v>11452</v>
      </c>
    </row>
    <row r="787" spans="1:2" x14ac:dyDescent="0.25">
      <c r="A787" t="s">
        <v>1704</v>
      </c>
      <c r="B787" s="170">
        <v>11466</v>
      </c>
    </row>
    <row r="788" spans="1:2" x14ac:dyDescent="0.25">
      <c r="A788" t="s">
        <v>1705</v>
      </c>
      <c r="B788" s="170">
        <v>11483</v>
      </c>
    </row>
    <row r="789" spans="1:2" x14ac:dyDescent="0.25">
      <c r="A789" t="s">
        <v>1706</v>
      </c>
      <c r="B789" s="170">
        <v>11497</v>
      </c>
    </row>
    <row r="790" spans="1:2" x14ac:dyDescent="0.25">
      <c r="A790" t="s">
        <v>1707</v>
      </c>
      <c r="B790" s="170">
        <v>11507</v>
      </c>
    </row>
    <row r="791" spans="1:2" x14ac:dyDescent="0.25">
      <c r="A791" t="s">
        <v>1708</v>
      </c>
      <c r="B791" s="170">
        <v>11510</v>
      </c>
    </row>
    <row r="792" spans="1:2" x14ac:dyDescent="0.25">
      <c r="A792" t="s">
        <v>1709</v>
      </c>
      <c r="B792" s="170">
        <v>11524</v>
      </c>
    </row>
    <row r="793" spans="1:2" x14ac:dyDescent="0.25">
      <c r="A793" t="s">
        <v>1710</v>
      </c>
      <c r="B793" s="170">
        <v>11538</v>
      </c>
    </row>
    <row r="794" spans="1:2" x14ac:dyDescent="0.25">
      <c r="A794" t="s">
        <v>1711</v>
      </c>
      <c r="B794" s="170">
        <v>11541</v>
      </c>
    </row>
    <row r="795" spans="1:2" x14ac:dyDescent="0.25">
      <c r="A795" t="s">
        <v>1712</v>
      </c>
      <c r="B795" s="170">
        <v>11555</v>
      </c>
    </row>
    <row r="796" spans="1:2" x14ac:dyDescent="0.25">
      <c r="A796" t="s">
        <v>1713</v>
      </c>
      <c r="B796" s="170">
        <v>11569</v>
      </c>
    </row>
    <row r="797" spans="1:2" x14ac:dyDescent="0.25">
      <c r="A797" t="s">
        <v>1714</v>
      </c>
      <c r="B797" s="170">
        <v>11572</v>
      </c>
    </row>
    <row r="798" spans="1:2" x14ac:dyDescent="0.25">
      <c r="A798" t="s">
        <v>1715</v>
      </c>
      <c r="B798" s="170">
        <v>11586</v>
      </c>
    </row>
    <row r="799" spans="1:2" x14ac:dyDescent="0.25">
      <c r="A799" t="s">
        <v>1716</v>
      </c>
      <c r="B799" s="170">
        <v>11604</v>
      </c>
    </row>
    <row r="800" spans="1:2" x14ac:dyDescent="0.25">
      <c r="A800" t="s">
        <v>1717</v>
      </c>
      <c r="B800" s="170">
        <v>11613</v>
      </c>
    </row>
    <row r="801" spans="1:2" x14ac:dyDescent="0.25">
      <c r="A801" t="s">
        <v>1718</v>
      </c>
      <c r="B801" s="170">
        <v>11627</v>
      </c>
    </row>
    <row r="802" spans="1:2" x14ac:dyDescent="0.25">
      <c r="A802" t="s">
        <v>1719</v>
      </c>
      <c r="B802" s="170">
        <v>11644</v>
      </c>
    </row>
    <row r="803" spans="1:2" x14ac:dyDescent="0.25">
      <c r="A803" t="s">
        <v>1720</v>
      </c>
      <c r="B803" s="170">
        <v>11658</v>
      </c>
    </row>
    <row r="804" spans="1:2" x14ac:dyDescent="0.25">
      <c r="A804" t="s">
        <v>1721</v>
      </c>
      <c r="B804" s="170">
        <v>11661</v>
      </c>
    </row>
    <row r="805" spans="1:2" x14ac:dyDescent="0.25">
      <c r="A805" t="s">
        <v>1722</v>
      </c>
      <c r="B805" s="170">
        <v>11675</v>
      </c>
    </row>
    <row r="806" spans="1:2" x14ac:dyDescent="0.25">
      <c r="A806" t="s">
        <v>1723</v>
      </c>
      <c r="B806" s="170">
        <v>11689</v>
      </c>
    </row>
    <row r="807" spans="1:2" x14ac:dyDescent="0.25">
      <c r="A807" t="s">
        <v>1724</v>
      </c>
      <c r="B807" s="170">
        <v>11692</v>
      </c>
    </row>
    <row r="808" spans="1:2" x14ac:dyDescent="0.25">
      <c r="A808" t="s">
        <v>1725</v>
      </c>
      <c r="B808" s="170">
        <v>11702</v>
      </c>
    </row>
    <row r="809" spans="1:2" x14ac:dyDescent="0.25">
      <c r="A809" t="s">
        <v>1726</v>
      </c>
      <c r="B809" s="170">
        <v>11716</v>
      </c>
    </row>
    <row r="810" spans="1:2" x14ac:dyDescent="0.25">
      <c r="A810" t="s">
        <v>1727</v>
      </c>
      <c r="B810" s="170">
        <v>11720</v>
      </c>
    </row>
    <row r="811" spans="1:2" x14ac:dyDescent="0.25">
      <c r="A811" t="s">
        <v>1728</v>
      </c>
      <c r="B811" s="170">
        <v>11733</v>
      </c>
    </row>
    <row r="812" spans="1:2" x14ac:dyDescent="0.25">
      <c r="A812" t="s">
        <v>1729</v>
      </c>
      <c r="B812" s="170">
        <v>11750</v>
      </c>
    </row>
    <row r="813" spans="1:2" x14ac:dyDescent="0.25">
      <c r="A813" t="s">
        <v>1730</v>
      </c>
      <c r="B813" s="170">
        <v>11764</v>
      </c>
    </row>
    <row r="814" spans="1:2" x14ac:dyDescent="0.25">
      <c r="A814" t="s">
        <v>1731</v>
      </c>
      <c r="B814" s="170">
        <v>11778</v>
      </c>
    </row>
    <row r="815" spans="1:2" x14ac:dyDescent="0.25">
      <c r="A815" t="s">
        <v>1732</v>
      </c>
      <c r="B815" s="170">
        <v>11781</v>
      </c>
    </row>
    <row r="816" spans="1:2" x14ac:dyDescent="0.25">
      <c r="A816" t="s">
        <v>1733</v>
      </c>
      <c r="B816" s="170">
        <v>11795</v>
      </c>
    </row>
    <row r="817" spans="1:2" x14ac:dyDescent="0.25">
      <c r="A817" t="s">
        <v>1734</v>
      </c>
      <c r="B817" s="170">
        <v>11805</v>
      </c>
    </row>
    <row r="818" spans="1:2" x14ac:dyDescent="0.25">
      <c r="A818" t="s">
        <v>1735</v>
      </c>
      <c r="B818" s="170">
        <v>11819</v>
      </c>
    </row>
    <row r="819" spans="1:2" x14ac:dyDescent="0.25">
      <c r="A819" t="s">
        <v>1736</v>
      </c>
      <c r="B819" s="170">
        <v>11822</v>
      </c>
    </row>
    <row r="820" spans="1:2" x14ac:dyDescent="0.25">
      <c r="A820" t="s">
        <v>1737</v>
      </c>
      <c r="B820" s="170">
        <v>11836</v>
      </c>
    </row>
    <row r="821" spans="1:2" x14ac:dyDescent="0.25">
      <c r="A821" t="s">
        <v>1738</v>
      </c>
      <c r="B821" s="170">
        <v>11845</v>
      </c>
    </row>
    <row r="822" spans="1:2" x14ac:dyDescent="0.25">
      <c r="A822" t="s">
        <v>1739</v>
      </c>
      <c r="B822" s="170">
        <v>11853</v>
      </c>
    </row>
    <row r="823" spans="1:2" x14ac:dyDescent="0.25">
      <c r="A823" t="s">
        <v>1740</v>
      </c>
      <c r="B823" s="170">
        <v>11867</v>
      </c>
    </row>
    <row r="824" spans="1:2" x14ac:dyDescent="0.25">
      <c r="A824" t="s">
        <v>1741</v>
      </c>
      <c r="B824" s="170">
        <v>11870</v>
      </c>
    </row>
    <row r="825" spans="1:2" x14ac:dyDescent="0.25">
      <c r="A825" t="s">
        <v>1742</v>
      </c>
      <c r="B825" s="170">
        <v>11884</v>
      </c>
    </row>
    <row r="826" spans="1:2" x14ac:dyDescent="0.25">
      <c r="A826" t="s">
        <v>1743</v>
      </c>
      <c r="B826" s="170">
        <v>11898</v>
      </c>
    </row>
    <row r="827" spans="1:2" x14ac:dyDescent="0.25">
      <c r="A827" t="s">
        <v>1744</v>
      </c>
      <c r="B827" s="170">
        <v>11908</v>
      </c>
    </row>
    <row r="828" spans="1:2" x14ac:dyDescent="0.25">
      <c r="A828" t="s">
        <v>1745</v>
      </c>
      <c r="B828" s="170">
        <v>11911</v>
      </c>
    </row>
    <row r="829" spans="1:2" x14ac:dyDescent="0.25">
      <c r="A829" t="s">
        <v>1746</v>
      </c>
      <c r="B829" s="170">
        <v>11925</v>
      </c>
    </row>
    <row r="830" spans="1:2" x14ac:dyDescent="0.25">
      <c r="A830" t="s">
        <v>1747</v>
      </c>
      <c r="B830" s="170">
        <v>11939</v>
      </c>
    </row>
    <row r="831" spans="1:2" x14ac:dyDescent="0.25">
      <c r="A831" t="s">
        <v>1748</v>
      </c>
      <c r="B831" s="170">
        <v>11956</v>
      </c>
    </row>
    <row r="832" spans="1:2" x14ac:dyDescent="0.25">
      <c r="A832" t="s">
        <v>1749</v>
      </c>
      <c r="B832" s="170">
        <v>11960</v>
      </c>
    </row>
    <row r="833" spans="1:2" x14ac:dyDescent="0.25">
      <c r="A833" t="s">
        <v>1750</v>
      </c>
      <c r="B833" s="170">
        <v>11987</v>
      </c>
    </row>
    <row r="834" spans="1:2" x14ac:dyDescent="0.25">
      <c r="A834" t="s">
        <v>1751</v>
      </c>
      <c r="B834" s="170">
        <v>11990</v>
      </c>
    </row>
    <row r="835" spans="1:2" x14ac:dyDescent="0.25">
      <c r="A835" t="s">
        <v>1752</v>
      </c>
      <c r="B835" s="170">
        <v>12005</v>
      </c>
    </row>
    <row r="836" spans="1:2" x14ac:dyDescent="0.25">
      <c r="A836" t="s">
        <v>1753</v>
      </c>
      <c r="B836" s="170">
        <v>12019</v>
      </c>
    </row>
    <row r="837" spans="1:2" x14ac:dyDescent="0.25">
      <c r="A837" t="s">
        <v>1754</v>
      </c>
      <c r="B837" s="170">
        <v>12022</v>
      </c>
    </row>
    <row r="838" spans="1:2" x14ac:dyDescent="0.25">
      <c r="A838" t="s">
        <v>1755</v>
      </c>
      <c r="B838" s="170">
        <v>12036</v>
      </c>
    </row>
    <row r="839" spans="1:2" x14ac:dyDescent="0.25">
      <c r="A839" t="s">
        <v>1756</v>
      </c>
      <c r="B839" s="170">
        <v>12042</v>
      </c>
    </row>
    <row r="840" spans="1:2" x14ac:dyDescent="0.25">
      <c r="A840" t="s">
        <v>1757</v>
      </c>
      <c r="B840" s="170">
        <v>12053</v>
      </c>
    </row>
    <row r="841" spans="1:2" x14ac:dyDescent="0.25">
      <c r="A841" t="s">
        <v>1758</v>
      </c>
      <c r="B841" s="170">
        <v>12067</v>
      </c>
    </row>
    <row r="842" spans="1:2" x14ac:dyDescent="0.25">
      <c r="A842" t="s">
        <v>1759</v>
      </c>
      <c r="B842" s="170">
        <v>12084</v>
      </c>
    </row>
    <row r="843" spans="1:2" x14ac:dyDescent="0.25">
      <c r="A843" t="s">
        <v>1760</v>
      </c>
      <c r="B843" s="170">
        <v>12098</v>
      </c>
    </row>
    <row r="844" spans="1:2" x14ac:dyDescent="0.25">
      <c r="A844" t="s">
        <v>1761</v>
      </c>
      <c r="B844" s="170">
        <v>12108</v>
      </c>
    </row>
    <row r="845" spans="1:2" x14ac:dyDescent="0.25">
      <c r="A845" t="s">
        <v>1762</v>
      </c>
      <c r="B845" s="170">
        <v>12111</v>
      </c>
    </row>
    <row r="846" spans="1:2" x14ac:dyDescent="0.25">
      <c r="A846" t="s">
        <v>1763</v>
      </c>
      <c r="B846" s="170">
        <v>12139</v>
      </c>
    </row>
    <row r="847" spans="1:2" x14ac:dyDescent="0.25">
      <c r="A847" t="s">
        <v>1764</v>
      </c>
      <c r="B847" s="170">
        <v>12142</v>
      </c>
    </row>
    <row r="848" spans="1:2" x14ac:dyDescent="0.25">
      <c r="A848" t="s">
        <v>1765</v>
      </c>
      <c r="B848" s="170">
        <v>12156</v>
      </c>
    </row>
    <row r="849" spans="1:2" x14ac:dyDescent="0.25">
      <c r="A849" t="s">
        <v>1766</v>
      </c>
      <c r="B849" s="170">
        <v>12168</v>
      </c>
    </row>
    <row r="850" spans="1:2" x14ac:dyDescent="0.25">
      <c r="A850" t="s">
        <v>1767</v>
      </c>
      <c r="B850" s="170">
        <v>12173</v>
      </c>
    </row>
    <row r="851" spans="1:2" x14ac:dyDescent="0.25">
      <c r="A851" t="s">
        <v>1768</v>
      </c>
      <c r="B851" s="170">
        <v>12187</v>
      </c>
    </row>
    <row r="852" spans="1:2" x14ac:dyDescent="0.25">
      <c r="A852" t="s">
        <v>1769</v>
      </c>
      <c r="B852" s="170">
        <v>12190</v>
      </c>
    </row>
    <row r="853" spans="1:2" x14ac:dyDescent="0.25">
      <c r="A853" t="s">
        <v>1770</v>
      </c>
      <c r="B853" s="170">
        <v>12200</v>
      </c>
    </row>
    <row r="854" spans="1:2" x14ac:dyDescent="0.25">
      <c r="A854" t="s">
        <v>1771</v>
      </c>
      <c r="B854" s="170">
        <v>12214</v>
      </c>
    </row>
    <row r="855" spans="1:2" x14ac:dyDescent="0.25">
      <c r="A855" t="s">
        <v>1772</v>
      </c>
      <c r="B855" s="170">
        <v>12228</v>
      </c>
    </row>
    <row r="856" spans="1:2" x14ac:dyDescent="0.25">
      <c r="A856" t="s">
        <v>1773</v>
      </c>
      <c r="B856" s="170">
        <v>12231</v>
      </c>
    </row>
    <row r="857" spans="1:2" x14ac:dyDescent="0.25">
      <c r="A857" t="s">
        <v>1774</v>
      </c>
      <c r="B857" s="170">
        <v>12245</v>
      </c>
    </row>
    <row r="858" spans="1:2" x14ac:dyDescent="0.25">
      <c r="A858" t="s">
        <v>1775</v>
      </c>
      <c r="B858" s="170">
        <v>12259</v>
      </c>
    </row>
    <row r="859" spans="1:2" x14ac:dyDescent="0.25">
      <c r="A859" t="s">
        <v>1776</v>
      </c>
      <c r="B859" s="170">
        <v>12262</v>
      </c>
    </row>
    <row r="860" spans="1:2" x14ac:dyDescent="0.25">
      <c r="A860" t="s">
        <v>1777</v>
      </c>
      <c r="B860" s="170">
        <v>12283</v>
      </c>
    </row>
    <row r="861" spans="1:2" x14ac:dyDescent="0.25">
      <c r="A861" t="s">
        <v>1778</v>
      </c>
      <c r="B861" s="170">
        <v>12293</v>
      </c>
    </row>
    <row r="862" spans="1:2" x14ac:dyDescent="0.25">
      <c r="A862" t="s">
        <v>1779</v>
      </c>
      <c r="B862" s="170">
        <v>12303</v>
      </c>
    </row>
    <row r="863" spans="1:2" x14ac:dyDescent="0.25">
      <c r="A863" t="s">
        <v>1780</v>
      </c>
      <c r="B863" s="170">
        <v>12317</v>
      </c>
    </row>
    <row r="864" spans="1:2" x14ac:dyDescent="0.25">
      <c r="A864" t="s">
        <v>1781</v>
      </c>
      <c r="B864" s="170">
        <v>12320</v>
      </c>
    </row>
    <row r="865" spans="1:2" x14ac:dyDescent="0.25">
      <c r="A865" t="s">
        <v>1782</v>
      </c>
      <c r="B865" s="170">
        <v>12334</v>
      </c>
    </row>
    <row r="866" spans="1:2" x14ac:dyDescent="0.25">
      <c r="A866" t="s">
        <v>1783</v>
      </c>
      <c r="B866" s="170">
        <v>12348</v>
      </c>
    </row>
    <row r="867" spans="1:2" x14ac:dyDescent="0.25">
      <c r="A867" t="s">
        <v>1784</v>
      </c>
      <c r="B867" s="170">
        <v>12351</v>
      </c>
    </row>
    <row r="868" spans="1:2" x14ac:dyDescent="0.25">
      <c r="A868" t="s">
        <v>1785</v>
      </c>
      <c r="B868" s="170">
        <v>12365</v>
      </c>
    </row>
    <row r="869" spans="1:2" x14ac:dyDescent="0.25">
      <c r="A869" t="s">
        <v>1786</v>
      </c>
      <c r="B869" s="170">
        <v>12382</v>
      </c>
    </row>
    <row r="870" spans="1:2" x14ac:dyDescent="0.25">
      <c r="A870" t="s">
        <v>1787</v>
      </c>
      <c r="B870" s="170">
        <v>12396</v>
      </c>
    </row>
    <row r="871" spans="1:2" x14ac:dyDescent="0.25">
      <c r="A871" t="s">
        <v>1788</v>
      </c>
      <c r="B871" s="170">
        <v>12406</v>
      </c>
    </row>
    <row r="872" spans="1:2" x14ac:dyDescent="0.25">
      <c r="A872" t="s">
        <v>1789</v>
      </c>
      <c r="B872" s="170">
        <v>12414</v>
      </c>
    </row>
    <row r="873" spans="1:2" x14ac:dyDescent="0.25">
      <c r="A873" t="s">
        <v>1790</v>
      </c>
      <c r="B873" s="170">
        <v>12423</v>
      </c>
    </row>
    <row r="874" spans="1:2" x14ac:dyDescent="0.25">
      <c r="A874" t="s">
        <v>1791</v>
      </c>
      <c r="B874" s="170">
        <v>12440</v>
      </c>
    </row>
    <row r="875" spans="1:2" x14ac:dyDescent="0.25">
      <c r="A875" t="s">
        <v>1792</v>
      </c>
      <c r="B875" s="170">
        <v>12454</v>
      </c>
    </row>
    <row r="876" spans="1:2" x14ac:dyDescent="0.25">
      <c r="A876" t="s">
        <v>1793</v>
      </c>
      <c r="B876" s="170">
        <v>12468</v>
      </c>
    </row>
    <row r="877" spans="1:2" x14ac:dyDescent="0.25">
      <c r="A877" t="s">
        <v>1794</v>
      </c>
      <c r="B877" s="170">
        <v>12471</v>
      </c>
    </row>
    <row r="878" spans="1:2" x14ac:dyDescent="0.25">
      <c r="A878" t="s">
        <v>1795</v>
      </c>
      <c r="B878" s="170">
        <v>12485</v>
      </c>
    </row>
    <row r="879" spans="1:2" x14ac:dyDescent="0.25">
      <c r="A879" t="s">
        <v>1796</v>
      </c>
      <c r="B879" s="170">
        <v>12499</v>
      </c>
    </row>
    <row r="880" spans="1:2" x14ac:dyDescent="0.25">
      <c r="A880" t="s">
        <v>1797</v>
      </c>
      <c r="B880" s="170">
        <v>12509</v>
      </c>
    </row>
    <row r="881" spans="1:2" x14ac:dyDescent="0.25">
      <c r="A881" t="s">
        <v>1798</v>
      </c>
      <c r="B881" s="170">
        <v>12512</v>
      </c>
    </row>
    <row r="882" spans="1:2" x14ac:dyDescent="0.25">
      <c r="A882" t="s">
        <v>1799</v>
      </c>
      <c r="B882" s="170">
        <v>12526</v>
      </c>
    </row>
    <row r="883" spans="1:2" x14ac:dyDescent="0.25">
      <c r="A883" t="s">
        <v>1800</v>
      </c>
      <c r="B883" s="170">
        <v>12530</v>
      </c>
    </row>
    <row r="884" spans="1:2" x14ac:dyDescent="0.25">
      <c r="A884" t="s">
        <v>1801</v>
      </c>
      <c r="B884" s="170">
        <v>12543</v>
      </c>
    </row>
    <row r="885" spans="1:2" x14ac:dyDescent="0.25">
      <c r="A885" t="s">
        <v>1802</v>
      </c>
      <c r="B885" s="170">
        <v>12557</v>
      </c>
    </row>
    <row r="886" spans="1:2" x14ac:dyDescent="0.25">
      <c r="A886" t="s">
        <v>1803</v>
      </c>
      <c r="B886" s="170">
        <v>12560</v>
      </c>
    </row>
    <row r="887" spans="1:2" x14ac:dyDescent="0.25">
      <c r="A887" t="s">
        <v>1804</v>
      </c>
      <c r="B887" s="170">
        <v>12574</v>
      </c>
    </row>
    <row r="888" spans="1:2" x14ac:dyDescent="0.25">
      <c r="A888" t="s">
        <v>1805</v>
      </c>
      <c r="B888" s="170">
        <v>12588</v>
      </c>
    </row>
    <row r="889" spans="1:2" x14ac:dyDescent="0.25">
      <c r="A889" t="s">
        <v>1806</v>
      </c>
      <c r="B889" s="170">
        <v>12591</v>
      </c>
    </row>
    <row r="890" spans="1:2" x14ac:dyDescent="0.25">
      <c r="A890" t="s">
        <v>1807</v>
      </c>
      <c r="B890" s="170">
        <v>12601</v>
      </c>
    </row>
    <row r="891" spans="1:2" x14ac:dyDescent="0.25">
      <c r="A891" t="s">
        <v>1808</v>
      </c>
      <c r="B891" s="170">
        <v>12615</v>
      </c>
    </row>
    <row r="892" spans="1:2" x14ac:dyDescent="0.25">
      <c r="A892" t="s">
        <v>1808</v>
      </c>
      <c r="B892" s="170">
        <v>12629</v>
      </c>
    </row>
    <row r="893" spans="1:2" x14ac:dyDescent="0.25">
      <c r="A893" t="s">
        <v>1809</v>
      </c>
      <c r="B893" s="170">
        <v>12632</v>
      </c>
    </row>
    <row r="894" spans="1:2" x14ac:dyDescent="0.25">
      <c r="A894" t="s">
        <v>1810</v>
      </c>
      <c r="B894" s="170">
        <v>12655</v>
      </c>
    </row>
    <row r="895" spans="1:2" x14ac:dyDescent="0.25">
      <c r="A895" t="s">
        <v>1811</v>
      </c>
      <c r="B895" s="170">
        <v>12663</v>
      </c>
    </row>
    <row r="896" spans="1:2" x14ac:dyDescent="0.25">
      <c r="A896" t="s">
        <v>1812</v>
      </c>
      <c r="B896" s="170">
        <v>12677</v>
      </c>
    </row>
    <row r="897" spans="1:2" x14ac:dyDescent="0.25">
      <c r="A897" t="s">
        <v>1813</v>
      </c>
      <c r="B897" s="170">
        <v>12680</v>
      </c>
    </row>
    <row r="898" spans="1:2" x14ac:dyDescent="0.25">
      <c r="A898" t="s">
        <v>1814</v>
      </c>
      <c r="B898" s="170">
        <v>12694</v>
      </c>
    </row>
    <row r="899" spans="1:2" x14ac:dyDescent="0.25">
      <c r="A899" t="s">
        <v>1815</v>
      </c>
      <c r="B899" s="170">
        <v>12704</v>
      </c>
    </row>
    <row r="900" spans="1:2" x14ac:dyDescent="0.25">
      <c r="A900" t="s">
        <v>1816</v>
      </c>
      <c r="B900" s="170">
        <v>12718</v>
      </c>
    </row>
    <row r="901" spans="1:2" x14ac:dyDescent="0.25">
      <c r="A901" t="s">
        <v>1817</v>
      </c>
      <c r="B901" s="170">
        <v>12721</v>
      </c>
    </row>
    <row r="902" spans="1:2" x14ac:dyDescent="0.25">
      <c r="A902" t="s">
        <v>1818</v>
      </c>
      <c r="B902" s="170">
        <v>12735</v>
      </c>
    </row>
    <row r="903" spans="1:2" x14ac:dyDescent="0.25">
      <c r="A903" t="s">
        <v>1819</v>
      </c>
      <c r="B903" s="170">
        <v>12749</v>
      </c>
    </row>
    <row r="904" spans="1:2" x14ac:dyDescent="0.25">
      <c r="A904" t="s">
        <v>1820</v>
      </c>
      <c r="B904" s="170">
        <v>12752</v>
      </c>
    </row>
    <row r="905" spans="1:2" x14ac:dyDescent="0.25">
      <c r="A905" t="s">
        <v>1821</v>
      </c>
      <c r="B905" s="170">
        <v>12766</v>
      </c>
    </row>
    <row r="906" spans="1:2" x14ac:dyDescent="0.25">
      <c r="A906" t="s">
        <v>1822</v>
      </c>
      <c r="B906" s="170">
        <v>12770</v>
      </c>
    </row>
    <row r="907" spans="1:2" x14ac:dyDescent="0.25">
      <c r="A907" t="s">
        <v>1823</v>
      </c>
      <c r="B907" s="170">
        <v>12783</v>
      </c>
    </row>
    <row r="908" spans="1:2" x14ac:dyDescent="0.25">
      <c r="A908" t="s">
        <v>1824</v>
      </c>
      <c r="B908" s="170">
        <v>12797</v>
      </c>
    </row>
    <row r="909" spans="1:2" x14ac:dyDescent="0.25">
      <c r="A909" t="s">
        <v>1825</v>
      </c>
      <c r="B909" s="170">
        <v>12807</v>
      </c>
    </row>
    <row r="910" spans="1:2" x14ac:dyDescent="0.25">
      <c r="A910" t="s">
        <v>1826</v>
      </c>
      <c r="B910" s="170">
        <v>12810</v>
      </c>
    </row>
    <row r="911" spans="1:2" x14ac:dyDescent="0.25">
      <c r="A911" t="s">
        <v>1827</v>
      </c>
      <c r="B911" s="170">
        <v>12824</v>
      </c>
    </row>
    <row r="912" spans="1:2" x14ac:dyDescent="0.25">
      <c r="A912" t="s">
        <v>1828</v>
      </c>
      <c r="B912" s="170">
        <v>12838</v>
      </c>
    </row>
    <row r="913" spans="1:2" x14ac:dyDescent="0.25">
      <c r="A913" t="s">
        <v>1829</v>
      </c>
      <c r="B913" s="170">
        <v>12841</v>
      </c>
    </row>
    <row r="914" spans="1:2" x14ac:dyDescent="0.25">
      <c r="A914" t="s">
        <v>1830</v>
      </c>
      <c r="B914" s="170">
        <v>12855</v>
      </c>
    </row>
    <row r="915" spans="1:2" x14ac:dyDescent="0.25">
      <c r="A915" t="s">
        <v>1831</v>
      </c>
      <c r="B915" s="170">
        <v>12869</v>
      </c>
    </row>
    <row r="916" spans="1:2" x14ac:dyDescent="0.25">
      <c r="A916" t="s">
        <v>1832</v>
      </c>
      <c r="B916" s="170">
        <v>12886</v>
      </c>
    </row>
    <row r="917" spans="1:2" x14ac:dyDescent="0.25">
      <c r="A917" t="s">
        <v>1833</v>
      </c>
      <c r="B917" s="170">
        <v>12896</v>
      </c>
    </row>
    <row r="918" spans="1:2" x14ac:dyDescent="0.25">
      <c r="A918" t="s">
        <v>1834</v>
      </c>
      <c r="B918" s="170">
        <v>12913</v>
      </c>
    </row>
    <row r="919" spans="1:2" x14ac:dyDescent="0.25">
      <c r="A919" t="s">
        <v>1835</v>
      </c>
      <c r="B919" s="170">
        <v>12927</v>
      </c>
    </row>
    <row r="920" spans="1:2" x14ac:dyDescent="0.25">
      <c r="A920" t="s">
        <v>1836</v>
      </c>
      <c r="B920" s="170">
        <v>12930</v>
      </c>
    </row>
    <row r="921" spans="1:2" x14ac:dyDescent="0.25">
      <c r="A921" t="s">
        <v>1837</v>
      </c>
      <c r="B921" s="170">
        <v>12958</v>
      </c>
    </row>
    <row r="922" spans="1:2" x14ac:dyDescent="0.25">
      <c r="A922" t="s">
        <v>1838</v>
      </c>
      <c r="B922" s="170">
        <v>12961</v>
      </c>
    </row>
    <row r="923" spans="1:2" x14ac:dyDescent="0.25">
      <c r="A923" t="s">
        <v>1839</v>
      </c>
      <c r="B923" s="170">
        <v>12975</v>
      </c>
    </row>
    <row r="924" spans="1:2" x14ac:dyDescent="0.25">
      <c r="A924" t="s">
        <v>1840</v>
      </c>
      <c r="B924" s="170">
        <v>12989</v>
      </c>
    </row>
    <row r="925" spans="1:2" x14ac:dyDescent="0.25">
      <c r="A925" t="s">
        <v>1841</v>
      </c>
      <c r="B925" s="170">
        <v>12992</v>
      </c>
    </row>
    <row r="926" spans="1:2" x14ac:dyDescent="0.25">
      <c r="A926" t="s">
        <v>1842</v>
      </c>
      <c r="B926" s="170">
        <v>13055</v>
      </c>
    </row>
    <row r="927" spans="1:2" x14ac:dyDescent="0.25">
      <c r="A927" t="s">
        <v>1843</v>
      </c>
      <c r="B927" s="170">
        <v>13069</v>
      </c>
    </row>
    <row r="928" spans="1:2" x14ac:dyDescent="0.25">
      <c r="A928" t="s">
        <v>1844</v>
      </c>
      <c r="B928" s="170">
        <v>14012</v>
      </c>
    </row>
    <row r="929" spans="1:2" x14ac:dyDescent="0.25">
      <c r="A929" t="s">
        <v>1845</v>
      </c>
      <c r="B929" s="170">
        <v>14026</v>
      </c>
    </row>
    <row r="930" spans="1:2" x14ac:dyDescent="0.25">
      <c r="A930" t="s">
        <v>1846</v>
      </c>
      <c r="B930" s="170">
        <v>14034</v>
      </c>
    </row>
    <row r="931" spans="1:2" x14ac:dyDescent="0.25">
      <c r="A931" t="s">
        <v>1847</v>
      </c>
      <c r="B931" s="170">
        <v>14043</v>
      </c>
    </row>
    <row r="932" spans="1:2" x14ac:dyDescent="0.25">
      <c r="A932" t="s">
        <v>1848</v>
      </c>
      <c r="B932" s="170">
        <v>14057</v>
      </c>
    </row>
    <row r="933" spans="1:2" x14ac:dyDescent="0.25">
      <c r="A933" t="s">
        <v>1849</v>
      </c>
      <c r="B933" s="170">
        <v>14060</v>
      </c>
    </row>
    <row r="934" spans="1:2" x14ac:dyDescent="0.25">
      <c r="A934" t="s">
        <v>1850</v>
      </c>
      <c r="B934" s="170">
        <v>14074</v>
      </c>
    </row>
    <row r="935" spans="1:2" x14ac:dyDescent="0.25">
      <c r="A935" t="s">
        <v>1851</v>
      </c>
      <c r="B935" s="170">
        <v>14088</v>
      </c>
    </row>
    <row r="936" spans="1:2" x14ac:dyDescent="0.25">
      <c r="A936" t="s">
        <v>1852</v>
      </c>
      <c r="B936" s="170">
        <v>14091</v>
      </c>
    </row>
    <row r="937" spans="1:2" x14ac:dyDescent="0.25">
      <c r="A937" t="s">
        <v>1853</v>
      </c>
      <c r="B937" s="170">
        <v>14101</v>
      </c>
    </row>
    <row r="938" spans="1:2" x14ac:dyDescent="0.25">
      <c r="A938" t="s">
        <v>1854</v>
      </c>
      <c r="B938" s="170">
        <v>14115</v>
      </c>
    </row>
    <row r="939" spans="1:2" x14ac:dyDescent="0.25">
      <c r="A939" t="s">
        <v>1855</v>
      </c>
      <c r="B939" s="170">
        <v>14129</v>
      </c>
    </row>
    <row r="940" spans="1:2" x14ac:dyDescent="0.25">
      <c r="A940" t="s">
        <v>1856</v>
      </c>
      <c r="B940" s="170">
        <v>14132</v>
      </c>
    </row>
    <row r="941" spans="1:2" x14ac:dyDescent="0.25">
      <c r="A941" t="s">
        <v>1857</v>
      </c>
      <c r="B941" s="170">
        <v>14146</v>
      </c>
    </row>
    <row r="942" spans="1:2" x14ac:dyDescent="0.25">
      <c r="A942" t="s">
        <v>1858</v>
      </c>
      <c r="B942" s="170">
        <v>14163</v>
      </c>
    </row>
    <row r="943" spans="1:2" x14ac:dyDescent="0.25">
      <c r="A943" t="s">
        <v>1859</v>
      </c>
      <c r="B943" s="170">
        <v>14180</v>
      </c>
    </row>
    <row r="944" spans="1:2" x14ac:dyDescent="0.25">
      <c r="A944" t="s">
        <v>1860</v>
      </c>
      <c r="B944" s="170">
        <v>14194</v>
      </c>
    </row>
    <row r="945" spans="1:2" x14ac:dyDescent="0.25">
      <c r="A945" t="s">
        <v>1861</v>
      </c>
      <c r="B945" s="170">
        <v>14204</v>
      </c>
    </row>
    <row r="946" spans="1:2" x14ac:dyDescent="0.25">
      <c r="A946" t="s">
        <v>1862</v>
      </c>
      <c r="B946" s="170">
        <v>14218</v>
      </c>
    </row>
    <row r="947" spans="1:2" x14ac:dyDescent="0.25">
      <c r="A947" t="s">
        <v>1863</v>
      </c>
      <c r="B947" s="170">
        <v>14221</v>
      </c>
    </row>
    <row r="948" spans="1:2" x14ac:dyDescent="0.25">
      <c r="A948" t="s">
        <v>1864</v>
      </c>
      <c r="B948" s="170">
        <v>14235</v>
      </c>
    </row>
    <row r="949" spans="1:2" x14ac:dyDescent="0.25">
      <c r="A949" t="s">
        <v>1865</v>
      </c>
      <c r="B949" s="170">
        <v>14249</v>
      </c>
    </row>
    <row r="950" spans="1:2" x14ac:dyDescent="0.25">
      <c r="A950" t="s">
        <v>1866</v>
      </c>
      <c r="B950" s="170">
        <v>14252</v>
      </c>
    </row>
    <row r="951" spans="1:2" x14ac:dyDescent="0.25">
      <c r="A951" t="s">
        <v>1867</v>
      </c>
      <c r="B951" s="170">
        <v>14266</v>
      </c>
    </row>
    <row r="952" spans="1:2" x14ac:dyDescent="0.25">
      <c r="A952" t="s">
        <v>1868</v>
      </c>
      <c r="B952" s="170">
        <v>14275</v>
      </c>
    </row>
    <row r="953" spans="1:2" x14ac:dyDescent="0.25">
      <c r="A953" t="s">
        <v>1869</v>
      </c>
      <c r="B953" s="170">
        <v>14283</v>
      </c>
    </row>
    <row r="954" spans="1:2" x14ac:dyDescent="0.25">
      <c r="A954" t="s">
        <v>1870</v>
      </c>
      <c r="B954" s="170">
        <v>14297</v>
      </c>
    </row>
    <row r="955" spans="1:2" x14ac:dyDescent="0.25">
      <c r="A955" t="s">
        <v>1871</v>
      </c>
      <c r="B955" s="170">
        <v>14307</v>
      </c>
    </row>
    <row r="956" spans="1:2" x14ac:dyDescent="0.25">
      <c r="A956" t="s">
        <v>1872</v>
      </c>
      <c r="B956" s="170">
        <v>14310</v>
      </c>
    </row>
    <row r="957" spans="1:2" x14ac:dyDescent="0.25">
      <c r="A957" t="s">
        <v>1873</v>
      </c>
      <c r="B957" s="170">
        <v>14324</v>
      </c>
    </row>
    <row r="958" spans="1:2" x14ac:dyDescent="0.25">
      <c r="A958" t="s">
        <v>1874</v>
      </c>
      <c r="B958" s="170">
        <v>14338</v>
      </c>
    </row>
    <row r="959" spans="1:2" x14ac:dyDescent="0.25">
      <c r="A959" t="s">
        <v>1875</v>
      </c>
      <c r="B959" s="170">
        <v>14341</v>
      </c>
    </row>
    <row r="960" spans="1:2" x14ac:dyDescent="0.25">
      <c r="A960" t="s">
        <v>1876</v>
      </c>
      <c r="B960" s="170">
        <v>14355</v>
      </c>
    </row>
    <row r="961" spans="1:2" x14ac:dyDescent="0.25">
      <c r="A961" t="s">
        <v>1877</v>
      </c>
      <c r="B961" s="170">
        <v>14369</v>
      </c>
    </row>
    <row r="962" spans="1:2" x14ac:dyDescent="0.25">
      <c r="A962" t="s">
        <v>1878</v>
      </c>
      <c r="B962" s="170">
        <v>14386</v>
      </c>
    </row>
    <row r="963" spans="1:2" x14ac:dyDescent="0.25">
      <c r="A963" t="s">
        <v>1879</v>
      </c>
      <c r="B963" s="170">
        <v>14390</v>
      </c>
    </row>
    <row r="964" spans="1:2" x14ac:dyDescent="0.25">
      <c r="A964" t="s">
        <v>1880</v>
      </c>
      <c r="B964" s="170">
        <v>14406</v>
      </c>
    </row>
    <row r="965" spans="1:2" x14ac:dyDescent="0.25">
      <c r="A965" t="s">
        <v>1881</v>
      </c>
      <c r="B965" s="170">
        <v>14413</v>
      </c>
    </row>
    <row r="966" spans="1:2" x14ac:dyDescent="0.25">
      <c r="A966" t="s">
        <v>1882</v>
      </c>
      <c r="B966" s="170">
        <v>14427</v>
      </c>
    </row>
    <row r="967" spans="1:2" x14ac:dyDescent="0.25">
      <c r="A967" t="s">
        <v>1883</v>
      </c>
      <c r="B967" s="170">
        <v>14430</v>
      </c>
    </row>
    <row r="968" spans="1:2" x14ac:dyDescent="0.25">
      <c r="A968" t="s">
        <v>1884</v>
      </c>
      <c r="B968" s="170">
        <v>14458</v>
      </c>
    </row>
    <row r="969" spans="1:2" x14ac:dyDescent="0.25">
      <c r="A969" t="s">
        <v>1247</v>
      </c>
      <c r="B969" s="170">
        <v>14461</v>
      </c>
    </row>
    <row r="970" spans="1:2" x14ac:dyDescent="0.25">
      <c r="A970" t="s">
        <v>1885</v>
      </c>
      <c r="B970" s="170">
        <v>14475</v>
      </c>
    </row>
    <row r="971" spans="1:2" x14ac:dyDescent="0.25">
      <c r="A971" t="s">
        <v>1886</v>
      </c>
      <c r="B971" s="170">
        <v>14489</v>
      </c>
    </row>
    <row r="972" spans="1:2" x14ac:dyDescent="0.25">
      <c r="A972" t="s">
        <v>1887</v>
      </c>
      <c r="B972" s="170">
        <v>14492</v>
      </c>
    </row>
    <row r="973" spans="1:2" x14ac:dyDescent="0.25">
      <c r="A973" t="s">
        <v>1888</v>
      </c>
      <c r="B973" s="170">
        <v>14516</v>
      </c>
    </row>
    <row r="974" spans="1:2" x14ac:dyDescent="0.25">
      <c r="A974" t="s">
        <v>1889</v>
      </c>
      <c r="B974" s="170">
        <v>14521</v>
      </c>
    </row>
    <row r="975" spans="1:2" x14ac:dyDescent="0.25">
      <c r="A975" t="s">
        <v>1890</v>
      </c>
      <c r="B975" s="170">
        <v>14533</v>
      </c>
    </row>
    <row r="976" spans="1:2" x14ac:dyDescent="0.25">
      <c r="A976" t="s">
        <v>1891</v>
      </c>
      <c r="B976" s="170">
        <v>14547</v>
      </c>
    </row>
    <row r="977" spans="1:2" x14ac:dyDescent="0.25">
      <c r="A977" t="s">
        <v>1892</v>
      </c>
      <c r="B977" s="170">
        <v>14550</v>
      </c>
    </row>
    <row r="978" spans="1:2" x14ac:dyDescent="0.25">
      <c r="A978" t="s">
        <v>1893</v>
      </c>
      <c r="B978" s="170">
        <v>14578</v>
      </c>
    </row>
    <row r="979" spans="1:2" x14ac:dyDescent="0.25">
      <c r="A979" t="s">
        <v>1894</v>
      </c>
      <c r="B979" s="170">
        <v>14581</v>
      </c>
    </row>
    <row r="980" spans="1:2" x14ac:dyDescent="0.25">
      <c r="A980" t="s">
        <v>1895</v>
      </c>
      <c r="B980" s="170">
        <v>14605</v>
      </c>
    </row>
    <row r="981" spans="1:2" x14ac:dyDescent="0.25">
      <c r="A981" t="s">
        <v>1896</v>
      </c>
      <c r="B981" s="170">
        <v>14619</v>
      </c>
    </row>
    <row r="982" spans="1:2" x14ac:dyDescent="0.25">
      <c r="A982" t="s">
        <v>1897</v>
      </c>
      <c r="B982" s="170">
        <v>14647</v>
      </c>
    </row>
    <row r="983" spans="1:2" x14ac:dyDescent="0.25">
      <c r="A983" t="s">
        <v>1898</v>
      </c>
      <c r="B983" s="170">
        <v>14653</v>
      </c>
    </row>
    <row r="984" spans="1:2" x14ac:dyDescent="0.25">
      <c r="A984" t="s">
        <v>1899</v>
      </c>
      <c r="B984" s="170">
        <v>14667</v>
      </c>
    </row>
    <row r="985" spans="1:2" x14ac:dyDescent="0.25">
      <c r="A985" t="s">
        <v>1900</v>
      </c>
      <c r="B985" s="170">
        <v>14670</v>
      </c>
    </row>
    <row r="986" spans="1:2" x14ac:dyDescent="0.25">
      <c r="A986" t="s">
        <v>1901</v>
      </c>
      <c r="B986" s="170">
        <v>14684</v>
      </c>
    </row>
    <row r="987" spans="1:2" x14ac:dyDescent="0.25">
      <c r="A987" t="s">
        <v>1902</v>
      </c>
      <c r="B987" s="170">
        <v>14698</v>
      </c>
    </row>
    <row r="988" spans="1:2" x14ac:dyDescent="0.25">
      <c r="A988" t="s">
        <v>1903</v>
      </c>
      <c r="B988" s="170">
        <v>14708</v>
      </c>
    </row>
    <row r="989" spans="1:2" x14ac:dyDescent="0.25">
      <c r="A989" t="s">
        <v>1904</v>
      </c>
      <c r="B989" s="170">
        <v>14711</v>
      </c>
    </row>
    <row r="990" spans="1:2" x14ac:dyDescent="0.25">
      <c r="A990" t="s">
        <v>1905</v>
      </c>
      <c r="B990" s="170">
        <v>14725</v>
      </c>
    </row>
    <row r="991" spans="1:2" x14ac:dyDescent="0.25">
      <c r="A991" t="s">
        <v>1906</v>
      </c>
      <c r="B991" s="170">
        <v>14742</v>
      </c>
    </row>
    <row r="992" spans="1:2" x14ac:dyDescent="0.25">
      <c r="A992" t="s">
        <v>1907</v>
      </c>
      <c r="B992" s="170">
        <v>14756</v>
      </c>
    </row>
    <row r="993" spans="1:2" x14ac:dyDescent="0.25">
      <c r="A993" t="s">
        <v>1908</v>
      </c>
      <c r="B993" s="170">
        <v>14762</v>
      </c>
    </row>
    <row r="994" spans="1:2" x14ac:dyDescent="0.25">
      <c r="A994" t="s">
        <v>1909</v>
      </c>
      <c r="B994" s="170">
        <v>14773</v>
      </c>
    </row>
    <row r="995" spans="1:2" x14ac:dyDescent="0.25">
      <c r="A995" t="s">
        <v>1910</v>
      </c>
      <c r="B995" s="170">
        <v>14787</v>
      </c>
    </row>
    <row r="996" spans="1:2" x14ac:dyDescent="0.25">
      <c r="A996" t="s">
        <v>1911</v>
      </c>
      <c r="B996" s="170">
        <v>14800</v>
      </c>
    </row>
    <row r="997" spans="1:2" x14ac:dyDescent="0.25">
      <c r="A997" t="s">
        <v>1912</v>
      </c>
      <c r="B997" s="170">
        <v>14814</v>
      </c>
    </row>
    <row r="998" spans="1:2" x14ac:dyDescent="0.25">
      <c r="A998" t="s">
        <v>1913</v>
      </c>
      <c r="B998" s="170">
        <v>14831</v>
      </c>
    </row>
    <row r="999" spans="1:2" x14ac:dyDescent="0.25">
      <c r="A999" t="s">
        <v>1914</v>
      </c>
      <c r="B999" s="170">
        <v>14859</v>
      </c>
    </row>
    <row r="1000" spans="1:2" x14ac:dyDescent="0.25">
      <c r="A1000" t="s">
        <v>1915</v>
      </c>
      <c r="B1000" s="170">
        <v>14862</v>
      </c>
    </row>
    <row r="1001" spans="1:2" x14ac:dyDescent="0.25">
      <c r="A1001" t="s">
        <v>1916</v>
      </c>
      <c r="B1001" s="170">
        <v>14876</v>
      </c>
    </row>
    <row r="1002" spans="1:2" x14ac:dyDescent="0.25">
      <c r="A1002" t="s">
        <v>1917</v>
      </c>
      <c r="B1002" s="170">
        <v>14888</v>
      </c>
    </row>
    <row r="1003" spans="1:2" x14ac:dyDescent="0.25">
      <c r="A1003" t="s">
        <v>1918</v>
      </c>
      <c r="B1003" s="170">
        <v>14893</v>
      </c>
    </row>
    <row r="1004" spans="1:2" x14ac:dyDescent="0.25">
      <c r="A1004" t="s">
        <v>1919</v>
      </c>
      <c r="B1004" s="170">
        <v>14903</v>
      </c>
    </row>
    <row r="1005" spans="1:2" x14ac:dyDescent="0.25">
      <c r="A1005" t="s">
        <v>1920</v>
      </c>
      <c r="B1005" s="170">
        <v>14917</v>
      </c>
    </row>
    <row r="1006" spans="1:2" x14ac:dyDescent="0.25">
      <c r="A1006" t="s">
        <v>1921</v>
      </c>
      <c r="B1006" s="170">
        <v>14920</v>
      </c>
    </row>
    <row r="1007" spans="1:2" x14ac:dyDescent="0.25">
      <c r="A1007" t="s">
        <v>1922</v>
      </c>
      <c r="B1007" s="170">
        <v>14934</v>
      </c>
    </row>
    <row r="1008" spans="1:2" x14ac:dyDescent="0.25">
      <c r="A1008" t="s">
        <v>1923</v>
      </c>
      <c r="B1008" s="170">
        <v>14948</v>
      </c>
    </row>
    <row r="1009" spans="1:2" x14ac:dyDescent="0.25">
      <c r="A1009" t="s">
        <v>1924</v>
      </c>
      <c r="B1009" s="170">
        <v>14951</v>
      </c>
    </row>
    <row r="1010" spans="1:2" x14ac:dyDescent="0.25">
      <c r="A1010" t="s">
        <v>1925</v>
      </c>
      <c r="B1010" s="170">
        <v>14965</v>
      </c>
    </row>
    <row r="1011" spans="1:2" x14ac:dyDescent="0.25">
      <c r="A1011" t="s">
        <v>1926</v>
      </c>
      <c r="B1011" s="170">
        <v>14979</v>
      </c>
    </row>
    <row r="1012" spans="1:2" x14ac:dyDescent="0.25">
      <c r="A1012" t="s">
        <v>1927</v>
      </c>
      <c r="B1012" s="170">
        <v>14982</v>
      </c>
    </row>
    <row r="1013" spans="1:2" x14ac:dyDescent="0.25">
      <c r="A1013" t="s">
        <v>1928</v>
      </c>
      <c r="B1013" s="170">
        <v>14996</v>
      </c>
    </row>
    <row r="1014" spans="1:2" x14ac:dyDescent="0.25">
      <c r="A1014" t="s">
        <v>1929</v>
      </c>
      <c r="B1014" s="170">
        <v>15000</v>
      </c>
    </row>
    <row r="1015" spans="1:2" x14ac:dyDescent="0.25">
      <c r="A1015" t="s">
        <v>1930</v>
      </c>
      <c r="B1015" s="170">
        <v>15014</v>
      </c>
    </row>
    <row r="1016" spans="1:2" x14ac:dyDescent="0.25">
      <c r="A1016" t="s">
        <v>1931</v>
      </c>
      <c r="B1016" s="170">
        <v>15028</v>
      </c>
    </row>
    <row r="1017" spans="1:2" x14ac:dyDescent="0.25">
      <c r="A1017" t="s">
        <v>1932</v>
      </c>
      <c r="B1017" s="170">
        <v>15031</v>
      </c>
    </row>
    <row r="1018" spans="1:2" x14ac:dyDescent="0.25">
      <c r="A1018" t="s">
        <v>1933</v>
      </c>
      <c r="B1018" s="170">
        <v>15038</v>
      </c>
    </row>
    <row r="1019" spans="1:2" x14ac:dyDescent="0.25">
      <c r="A1019" t="s">
        <v>1934</v>
      </c>
      <c r="B1019" s="170">
        <v>15045</v>
      </c>
    </row>
    <row r="1020" spans="1:2" x14ac:dyDescent="0.25">
      <c r="A1020" t="s">
        <v>1935</v>
      </c>
      <c r="B1020" s="170">
        <v>15059</v>
      </c>
    </row>
    <row r="1021" spans="1:2" x14ac:dyDescent="0.25">
      <c r="A1021" t="s">
        <v>1936</v>
      </c>
      <c r="B1021" s="170">
        <v>15062</v>
      </c>
    </row>
    <row r="1022" spans="1:2" x14ac:dyDescent="0.25">
      <c r="A1022" t="s">
        <v>1937</v>
      </c>
      <c r="B1022" s="170">
        <v>15093</v>
      </c>
    </row>
    <row r="1023" spans="1:2" x14ac:dyDescent="0.25">
      <c r="A1023" t="s">
        <v>1938</v>
      </c>
      <c r="B1023" s="170">
        <v>15103</v>
      </c>
    </row>
    <row r="1024" spans="1:2" x14ac:dyDescent="0.25">
      <c r="A1024" t="s">
        <v>1939</v>
      </c>
      <c r="B1024" s="170">
        <v>15117</v>
      </c>
    </row>
    <row r="1025" spans="1:2" x14ac:dyDescent="0.25">
      <c r="A1025" t="s">
        <v>1940</v>
      </c>
      <c r="B1025" s="170">
        <v>15120</v>
      </c>
    </row>
    <row r="1026" spans="1:2" x14ac:dyDescent="0.25">
      <c r="A1026" t="s">
        <v>1941</v>
      </c>
      <c r="B1026" s="170">
        <v>15134</v>
      </c>
    </row>
    <row r="1027" spans="1:2" x14ac:dyDescent="0.25">
      <c r="A1027" t="s">
        <v>1942</v>
      </c>
      <c r="B1027" s="170">
        <v>15148</v>
      </c>
    </row>
    <row r="1028" spans="1:2" x14ac:dyDescent="0.25">
      <c r="A1028" t="s">
        <v>1943</v>
      </c>
      <c r="B1028" s="170">
        <v>15151</v>
      </c>
    </row>
    <row r="1029" spans="1:2" x14ac:dyDescent="0.25">
      <c r="A1029" t="s">
        <v>1944</v>
      </c>
      <c r="B1029" s="170">
        <v>15165</v>
      </c>
    </row>
    <row r="1030" spans="1:2" x14ac:dyDescent="0.25">
      <c r="A1030" t="s">
        <v>1945</v>
      </c>
      <c r="B1030" s="170">
        <v>15179</v>
      </c>
    </row>
    <row r="1031" spans="1:2" x14ac:dyDescent="0.25">
      <c r="A1031" t="s">
        <v>1946</v>
      </c>
      <c r="B1031" s="170">
        <v>15182</v>
      </c>
    </row>
    <row r="1032" spans="1:2" x14ac:dyDescent="0.25">
      <c r="A1032" t="s">
        <v>1947</v>
      </c>
      <c r="B1032" s="170">
        <v>15196</v>
      </c>
    </row>
    <row r="1033" spans="1:2" x14ac:dyDescent="0.25">
      <c r="A1033" t="s">
        <v>1948</v>
      </c>
      <c r="B1033" s="170">
        <v>15206</v>
      </c>
    </row>
    <row r="1034" spans="1:2" x14ac:dyDescent="0.25">
      <c r="A1034" t="s">
        <v>1949</v>
      </c>
      <c r="B1034" s="170">
        <v>15216</v>
      </c>
    </row>
    <row r="1035" spans="1:2" x14ac:dyDescent="0.25">
      <c r="A1035" t="s">
        <v>1950</v>
      </c>
      <c r="B1035" s="170">
        <v>15223</v>
      </c>
    </row>
    <row r="1036" spans="1:2" x14ac:dyDescent="0.25">
      <c r="A1036" t="s">
        <v>1951</v>
      </c>
      <c r="B1036" s="170">
        <v>15237</v>
      </c>
    </row>
    <row r="1037" spans="1:2" x14ac:dyDescent="0.25">
      <c r="A1037" t="s">
        <v>1952</v>
      </c>
      <c r="B1037" s="170">
        <v>15240</v>
      </c>
    </row>
    <row r="1038" spans="1:2" x14ac:dyDescent="0.25">
      <c r="A1038" t="s">
        <v>1953</v>
      </c>
      <c r="B1038" s="170">
        <v>15268</v>
      </c>
    </row>
    <row r="1039" spans="1:2" x14ac:dyDescent="0.25">
      <c r="A1039" t="s">
        <v>1954</v>
      </c>
      <c r="B1039" s="170">
        <v>15271</v>
      </c>
    </row>
    <row r="1040" spans="1:2" x14ac:dyDescent="0.25">
      <c r="A1040" t="s">
        <v>1955</v>
      </c>
      <c r="B1040" s="170">
        <v>15285</v>
      </c>
    </row>
    <row r="1041" spans="1:2" x14ac:dyDescent="0.25">
      <c r="A1041" t="s">
        <v>1956</v>
      </c>
      <c r="B1041" s="170">
        <v>15299</v>
      </c>
    </row>
    <row r="1042" spans="1:2" x14ac:dyDescent="0.25">
      <c r="A1042" t="s">
        <v>1957</v>
      </c>
      <c r="B1042" s="170">
        <v>15309</v>
      </c>
    </row>
    <row r="1043" spans="1:2" x14ac:dyDescent="0.25">
      <c r="A1043" t="s">
        <v>1958</v>
      </c>
      <c r="B1043" s="170">
        <v>15312</v>
      </c>
    </row>
    <row r="1044" spans="1:2" x14ac:dyDescent="0.25">
      <c r="A1044" t="s">
        <v>1959</v>
      </c>
      <c r="B1044" s="170">
        <v>15326</v>
      </c>
    </row>
    <row r="1045" spans="1:2" x14ac:dyDescent="0.25">
      <c r="A1045" t="s">
        <v>1960</v>
      </c>
      <c r="B1045" s="170">
        <v>15331</v>
      </c>
    </row>
    <row r="1046" spans="1:2" x14ac:dyDescent="0.25">
      <c r="A1046" t="s">
        <v>1961</v>
      </c>
      <c r="B1046" s="170">
        <v>15343</v>
      </c>
    </row>
    <row r="1047" spans="1:2" x14ac:dyDescent="0.25">
      <c r="A1047" t="s">
        <v>1962</v>
      </c>
      <c r="B1047" s="170">
        <v>15357</v>
      </c>
    </row>
    <row r="1048" spans="1:2" x14ac:dyDescent="0.25">
      <c r="A1048" t="s">
        <v>1963</v>
      </c>
      <c r="B1048" s="170">
        <v>15374</v>
      </c>
    </row>
    <row r="1049" spans="1:2" x14ac:dyDescent="0.25">
      <c r="A1049" t="s">
        <v>1964</v>
      </c>
      <c r="B1049" s="170">
        <v>15391</v>
      </c>
    </row>
    <row r="1050" spans="1:2" x14ac:dyDescent="0.25">
      <c r="A1050" t="s">
        <v>1965</v>
      </c>
      <c r="B1050" s="170">
        <v>15401</v>
      </c>
    </row>
    <row r="1051" spans="1:2" x14ac:dyDescent="0.25">
      <c r="A1051" t="s">
        <v>1966</v>
      </c>
      <c r="B1051" s="170">
        <v>15415</v>
      </c>
    </row>
    <row r="1052" spans="1:2" x14ac:dyDescent="0.25">
      <c r="A1052" t="s">
        <v>1967</v>
      </c>
      <c r="B1052" s="170">
        <v>15429</v>
      </c>
    </row>
    <row r="1053" spans="1:2" x14ac:dyDescent="0.25">
      <c r="A1053" t="s">
        <v>1968</v>
      </c>
      <c r="B1053" s="170">
        <v>15432</v>
      </c>
    </row>
    <row r="1054" spans="1:2" x14ac:dyDescent="0.25">
      <c r="A1054" t="s">
        <v>1969</v>
      </c>
      <c r="B1054" s="170">
        <v>15446</v>
      </c>
    </row>
    <row r="1055" spans="1:2" x14ac:dyDescent="0.25">
      <c r="A1055" t="s">
        <v>1970</v>
      </c>
      <c r="B1055" s="170">
        <v>15457</v>
      </c>
    </row>
    <row r="1056" spans="1:2" x14ac:dyDescent="0.25">
      <c r="A1056" t="s">
        <v>1971</v>
      </c>
      <c r="B1056" s="170">
        <v>15463</v>
      </c>
    </row>
    <row r="1057" spans="1:2" x14ac:dyDescent="0.25">
      <c r="A1057" t="s">
        <v>1972</v>
      </c>
      <c r="B1057" s="170">
        <v>15480</v>
      </c>
    </row>
    <row r="1058" spans="1:2" x14ac:dyDescent="0.25">
      <c r="A1058" t="s">
        <v>1973</v>
      </c>
      <c r="B1058" s="170">
        <v>15494</v>
      </c>
    </row>
    <row r="1059" spans="1:2" x14ac:dyDescent="0.25">
      <c r="A1059" t="s">
        <v>1974</v>
      </c>
      <c r="B1059" s="170">
        <v>15504</v>
      </c>
    </row>
    <row r="1060" spans="1:2" x14ac:dyDescent="0.25">
      <c r="A1060" t="s">
        <v>1975</v>
      </c>
      <c r="B1060" s="170">
        <v>15518</v>
      </c>
    </row>
    <row r="1061" spans="1:2" x14ac:dyDescent="0.25">
      <c r="A1061" t="s">
        <v>1976</v>
      </c>
      <c r="B1061" s="170">
        <v>15521</v>
      </c>
    </row>
    <row r="1062" spans="1:2" x14ac:dyDescent="0.25">
      <c r="A1062" t="s">
        <v>1977</v>
      </c>
      <c r="B1062" s="170">
        <v>15535</v>
      </c>
    </row>
    <row r="1063" spans="1:2" x14ac:dyDescent="0.25">
      <c r="A1063" t="s">
        <v>1978</v>
      </c>
      <c r="B1063" s="170">
        <v>15549</v>
      </c>
    </row>
    <row r="1064" spans="1:2" x14ac:dyDescent="0.25">
      <c r="A1064" t="s">
        <v>1979</v>
      </c>
      <c r="B1064" s="170">
        <v>15552</v>
      </c>
    </row>
    <row r="1065" spans="1:2" x14ac:dyDescent="0.25">
      <c r="A1065" t="s">
        <v>1980</v>
      </c>
      <c r="B1065" s="170">
        <v>15566</v>
      </c>
    </row>
    <row r="1066" spans="1:2" x14ac:dyDescent="0.25">
      <c r="A1066" t="s">
        <v>1981</v>
      </c>
      <c r="B1066" s="170">
        <v>15572</v>
      </c>
    </row>
    <row r="1067" spans="1:2" x14ac:dyDescent="0.25">
      <c r="A1067" t="s">
        <v>1982</v>
      </c>
      <c r="B1067" s="170">
        <v>15583</v>
      </c>
    </row>
    <row r="1068" spans="1:2" x14ac:dyDescent="0.25">
      <c r="A1068" t="s">
        <v>1983</v>
      </c>
      <c r="B1068" s="170">
        <v>15597</v>
      </c>
    </row>
    <row r="1069" spans="1:2" x14ac:dyDescent="0.25">
      <c r="A1069" t="s">
        <v>1984</v>
      </c>
      <c r="B1069" s="170">
        <v>15607</v>
      </c>
    </row>
    <row r="1070" spans="1:2" x14ac:dyDescent="0.25">
      <c r="A1070" t="s">
        <v>1985</v>
      </c>
      <c r="B1070" s="170">
        <v>15610</v>
      </c>
    </row>
    <row r="1071" spans="1:2" x14ac:dyDescent="0.25">
      <c r="A1071" t="s">
        <v>1986</v>
      </c>
      <c r="B1071" s="170">
        <v>15638</v>
      </c>
    </row>
    <row r="1072" spans="1:2" x14ac:dyDescent="0.25">
      <c r="A1072" t="s">
        <v>1987</v>
      </c>
      <c r="B1072" s="170">
        <v>15641</v>
      </c>
    </row>
    <row r="1073" spans="1:2" x14ac:dyDescent="0.25">
      <c r="A1073" t="s">
        <v>1988</v>
      </c>
      <c r="B1073" s="170">
        <v>15655</v>
      </c>
    </row>
    <row r="1074" spans="1:2" x14ac:dyDescent="0.25">
      <c r="A1074" t="s">
        <v>1989</v>
      </c>
      <c r="B1074" s="170">
        <v>15669</v>
      </c>
    </row>
    <row r="1075" spans="1:2" x14ac:dyDescent="0.25">
      <c r="A1075" t="s">
        <v>1990</v>
      </c>
      <c r="B1075" s="170">
        <v>15698</v>
      </c>
    </row>
    <row r="1076" spans="1:2" x14ac:dyDescent="0.25">
      <c r="A1076" t="s">
        <v>1991</v>
      </c>
      <c r="B1076" s="170">
        <v>15703</v>
      </c>
    </row>
    <row r="1077" spans="1:2" x14ac:dyDescent="0.25">
      <c r="A1077" t="s">
        <v>1992</v>
      </c>
      <c r="B1077" s="170">
        <v>15713</v>
      </c>
    </row>
    <row r="1078" spans="1:2" x14ac:dyDescent="0.25">
      <c r="A1078" t="s">
        <v>1993</v>
      </c>
      <c r="B1078" s="170">
        <v>15727</v>
      </c>
    </row>
    <row r="1079" spans="1:2" x14ac:dyDescent="0.25">
      <c r="A1079" t="s">
        <v>1994</v>
      </c>
      <c r="B1079" s="170">
        <v>15730</v>
      </c>
    </row>
    <row r="1080" spans="1:2" x14ac:dyDescent="0.25">
      <c r="A1080" t="s">
        <v>1995</v>
      </c>
      <c r="B1080" s="170">
        <v>15744</v>
      </c>
    </row>
    <row r="1081" spans="1:2" x14ac:dyDescent="0.25">
      <c r="A1081" t="s">
        <v>1996</v>
      </c>
      <c r="B1081" s="170">
        <v>15758</v>
      </c>
    </row>
    <row r="1082" spans="1:2" x14ac:dyDescent="0.25">
      <c r="A1082" t="s">
        <v>1997</v>
      </c>
      <c r="B1082" s="170">
        <v>15761</v>
      </c>
    </row>
    <row r="1083" spans="1:2" x14ac:dyDescent="0.25">
      <c r="A1083" t="s">
        <v>1998</v>
      </c>
      <c r="B1083" s="170">
        <v>15775</v>
      </c>
    </row>
    <row r="1084" spans="1:2" x14ac:dyDescent="0.25">
      <c r="A1084" t="s">
        <v>1999</v>
      </c>
      <c r="B1084" s="170">
        <v>15789</v>
      </c>
    </row>
    <row r="1085" spans="1:2" x14ac:dyDescent="0.25">
      <c r="A1085" t="s">
        <v>2000</v>
      </c>
      <c r="B1085" s="170">
        <v>15792</v>
      </c>
    </row>
    <row r="1086" spans="1:2" x14ac:dyDescent="0.25">
      <c r="A1086" t="s">
        <v>2001</v>
      </c>
      <c r="B1086" s="170">
        <v>15802</v>
      </c>
    </row>
    <row r="1087" spans="1:2" x14ac:dyDescent="0.25">
      <c r="A1087" t="s">
        <v>2002</v>
      </c>
      <c r="B1087" s="170">
        <v>15816</v>
      </c>
    </row>
    <row r="1088" spans="1:2" x14ac:dyDescent="0.25">
      <c r="A1088" t="s">
        <v>2003</v>
      </c>
      <c r="B1088" s="170">
        <v>15829</v>
      </c>
    </row>
    <row r="1089" spans="1:2" x14ac:dyDescent="0.25">
      <c r="A1089" t="s">
        <v>2004</v>
      </c>
      <c r="B1089" s="170">
        <v>15833</v>
      </c>
    </row>
    <row r="1090" spans="1:2" x14ac:dyDescent="0.25">
      <c r="A1090" t="s">
        <v>2005</v>
      </c>
      <c r="B1090" s="170">
        <v>15850</v>
      </c>
    </row>
    <row r="1091" spans="1:2" x14ac:dyDescent="0.25">
      <c r="A1091" t="s">
        <v>2006</v>
      </c>
      <c r="B1091" s="170">
        <v>15864</v>
      </c>
    </row>
    <row r="1092" spans="1:2" x14ac:dyDescent="0.25">
      <c r="A1092" t="s">
        <v>2007</v>
      </c>
      <c r="B1092" s="170">
        <v>15878</v>
      </c>
    </row>
    <row r="1093" spans="1:2" x14ac:dyDescent="0.25">
      <c r="A1093" t="s">
        <v>2008</v>
      </c>
      <c r="B1093" s="170">
        <v>15881</v>
      </c>
    </row>
    <row r="1094" spans="1:2" x14ac:dyDescent="0.25">
      <c r="A1094" t="s">
        <v>2009</v>
      </c>
      <c r="B1094" s="170">
        <v>15895</v>
      </c>
    </row>
    <row r="1095" spans="1:2" x14ac:dyDescent="0.25">
      <c r="A1095" t="s">
        <v>2010</v>
      </c>
      <c r="B1095" s="170">
        <v>15905</v>
      </c>
    </row>
    <row r="1096" spans="1:2" x14ac:dyDescent="0.25">
      <c r="A1096" t="s">
        <v>2011</v>
      </c>
      <c r="B1096" s="170">
        <v>15919</v>
      </c>
    </row>
    <row r="1097" spans="1:2" x14ac:dyDescent="0.25">
      <c r="A1097" t="s">
        <v>2012</v>
      </c>
      <c r="B1097" s="170">
        <v>15922</v>
      </c>
    </row>
    <row r="1098" spans="1:2" x14ac:dyDescent="0.25">
      <c r="A1098" t="s">
        <v>2013</v>
      </c>
      <c r="B1098" s="170">
        <v>15936</v>
      </c>
    </row>
    <row r="1099" spans="1:2" x14ac:dyDescent="0.25">
      <c r="A1099" t="s">
        <v>2014</v>
      </c>
      <c r="B1099" s="170">
        <v>15944</v>
      </c>
    </row>
    <row r="1100" spans="1:2" x14ac:dyDescent="0.25">
      <c r="A1100" t="s">
        <v>2015</v>
      </c>
      <c r="B1100" s="170">
        <v>15953</v>
      </c>
    </row>
    <row r="1101" spans="1:2" x14ac:dyDescent="0.25">
      <c r="A1101" t="s">
        <v>2016</v>
      </c>
      <c r="B1101" s="170">
        <v>15967</v>
      </c>
    </row>
    <row r="1102" spans="1:2" x14ac:dyDescent="0.25">
      <c r="A1102" t="s">
        <v>2017</v>
      </c>
      <c r="B1102" s="170">
        <v>15970</v>
      </c>
    </row>
    <row r="1103" spans="1:2" x14ac:dyDescent="0.25">
      <c r="A1103" t="s">
        <v>2018</v>
      </c>
      <c r="B1103" s="170">
        <v>15984</v>
      </c>
    </row>
    <row r="1104" spans="1:2" x14ac:dyDescent="0.25">
      <c r="A1104" t="s">
        <v>2019</v>
      </c>
      <c r="B1104" s="170">
        <v>15998</v>
      </c>
    </row>
    <row r="1105" spans="1:2" x14ac:dyDescent="0.25">
      <c r="A1105" t="s">
        <v>2020</v>
      </c>
      <c r="B1105" s="170">
        <v>16002</v>
      </c>
    </row>
    <row r="1106" spans="1:2" x14ac:dyDescent="0.25">
      <c r="A1106" t="s">
        <v>2021</v>
      </c>
      <c r="B1106" s="170">
        <v>16016</v>
      </c>
    </row>
    <row r="1107" spans="1:2" x14ac:dyDescent="0.25">
      <c r="A1107" t="s">
        <v>2022</v>
      </c>
      <c r="B1107" s="170">
        <v>16026</v>
      </c>
    </row>
    <row r="1108" spans="1:2" x14ac:dyDescent="0.25">
      <c r="A1108" t="s">
        <v>2023</v>
      </c>
      <c r="B1108" s="170">
        <v>16033</v>
      </c>
    </row>
    <row r="1109" spans="1:2" x14ac:dyDescent="0.25">
      <c r="A1109" t="s">
        <v>2024</v>
      </c>
      <c r="B1109" s="170">
        <v>16047</v>
      </c>
    </row>
    <row r="1110" spans="1:2" x14ac:dyDescent="0.25">
      <c r="A1110" t="s">
        <v>2025</v>
      </c>
      <c r="B1110" s="170">
        <v>16050</v>
      </c>
    </row>
    <row r="1111" spans="1:2" x14ac:dyDescent="0.25">
      <c r="A1111" t="s">
        <v>2026</v>
      </c>
      <c r="B1111" s="170">
        <v>16064</v>
      </c>
    </row>
    <row r="1112" spans="1:2" x14ac:dyDescent="0.25">
      <c r="A1112" t="s">
        <v>2027</v>
      </c>
      <c r="B1112" s="170">
        <v>16078</v>
      </c>
    </row>
    <row r="1113" spans="1:2" x14ac:dyDescent="0.25">
      <c r="A1113" t="s">
        <v>2028</v>
      </c>
      <c r="B1113" s="170">
        <v>16081</v>
      </c>
    </row>
    <row r="1114" spans="1:2" x14ac:dyDescent="0.25">
      <c r="A1114" t="s">
        <v>2029</v>
      </c>
      <c r="B1114" s="170">
        <v>16095</v>
      </c>
    </row>
    <row r="1115" spans="1:2" x14ac:dyDescent="0.25">
      <c r="A1115" t="s">
        <v>2030</v>
      </c>
      <c r="B1115" s="170">
        <v>16105</v>
      </c>
    </row>
    <row r="1116" spans="1:2" x14ac:dyDescent="0.25">
      <c r="A1116" t="s">
        <v>2031</v>
      </c>
      <c r="B1116" s="170">
        <v>16119</v>
      </c>
    </row>
    <row r="1117" spans="1:2" x14ac:dyDescent="0.25">
      <c r="A1117" t="s">
        <v>2032</v>
      </c>
      <c r="B1117" s="170">
        <v>16122</v>
      </c>
    </row>
    <row r="1118" spans="1:2" x14ac:dyDescent="0.25">
      <c r="A1118" t="s">
        <v>2033</v>
      </c>
      <c r="B1118" s="170">
        <v>16136</v>
      </c>
    </row>
    <row r="1119" spans="1:2" x14ac:dyDescent="0.25">
      <c r="A1119" t="s">
        <v>2034</v>
      </c>
      <c r="B1119" s="170">
        <v>16141</v>
      </c>
    </row>
    <row r="1120" spans="1:2" x14ac:dyDescent="0.25">
      <c r="A1120" t="s">
        <v>2035</v>
      </c>
      <c r="B1120" s="170">
        <v>16153</v>
      </c>
    </row>
    <row r="1121" spans="1:2" x14ac:dyDescent="0.25">
      <c r="A1121" t="s">
        <v>2036</v>
      </c>
      <c r="B1121" s="170">
        <v>16167</v>
      </c>
    </row>
    <row r="1122" spans="1:2" x14ac:dyDescent="0.25">
      <c r="A1122" t="s">
        <v>2037</v>
      </c>
      <c r="B1122" s="170">
        <v>16170</v>
      </c>
    </row>
    <row r="1123" spans="1:2" x14ac:dyDescent="0.25">
      <c r="A1123" t="s">
        <v>2038</v>
      </c>
      <c r="B1123" s="170">
        <v>16184</v>
      </c>
    </row>
    <row r="1124" spans="1:2" x14ac:dyDescent="0.25">
      <c r="A1124" t="s">
        <v>2039</v>
      </c>
      <c r="B1124" s="170">
        <v>16198</v>
      </c>
    </row>
    <row r="1125" spans="1:2" x14ac:dyDescent="0.25">
      <c r="A1125" t="s">
        <v>2040</v>
      </c>
      <c r="B1125" s="170">
        <v>16208</v>
      </c>
    </row>
    <row r="1126" spans="1:2" x14ac:dyDescent="0.25">
      <c r="A1126" t="s">
        <v>2041</v>
      </c>
      <c r="B1126" s="170">
        <v>16211</v>
      </c>
    </row>
    <row r="1127" spans="1:2" x14ac:dyDescent="0.25">
      <c r="A1127" t="s">
        <v>2042</v>
      </c>
      <c r="B1127" s="170">
        <v>16225</v>
      </c>
    </row>
    <row r="1128" spans="1:2" x14ac:dyDescent="0.25">
      <c r="A1128" t="s">
        <v>2043</v>
      </c>
      <c r="B1128" s="170">
        <v>16239</v>
      </c>
    </row>
    <row r="1129" spans="1:2" x14ac:dyDescent="0.25">
      <c r="A1129" t="s">
        <v>2044</v>
      </c>
      <c r="B1129" s="170">
        <v>16242</v>
      </c>
    </row>
    <row r="1130" spans="1:2" x14ac:dyDescent="0.25">
      <c r="A1130" t="s">
        <v>2045</v>
      </c>
      <c r="B1130" s="170">
        <v>16256</v>
      </c>
    </row>
    <row r="1131" spans="1:2" x14ac:dyDescent="0.25">
      <c r="A1131" t="s">
        <v>2046</v>
      </c>
      <c r="B1131" s="170">
        <v>16267</v>
      </c>
    </row>
    <row r="1132" spans="1:2" x14ac:dyDescent="0.25">
      <c r="A1132" t="s">
        <v>2047</v>
      </c>
      <c r="B1132" s="170">
        <v>16273</v>
      </c>
    </row>
    <row r="1133" spans="1:2" x14ac:dyDescent="0.25">
      <c r="A1133" t="s">
        <v>2048</v>
      </c>
      <c r="B1133" s="170">
        <v>16287</v>
      </c>
    </row>
    <row r="1134" spans="1:2" x14ac:dyDescent="0.25">
      <c r="A1134" t="s">
        <v>2049</v>
      </c>
      <c r="B1134" s="170">
        <v>16290</v>
      </c>
    </row>
    <row r="1135" spans="1:2" x14ac:dyDescent="0.25">
      <c r="A1135" t="s">
        <v>2050</v>
      </c>
      <c r="B1135" s="170">
        <v>16300</v>
      </c>
    </row>
    <row r="1136" spans="1:2" x14ac:dyDescent="0.25">
      <c r="A1136" t="s">
        <v>2051</v>
      </c>
      <c r="B1136" s="170">
        <v>16314</v>
      </c>
    </row>
    <row r="1137" spans="1:2" x14ac:dyDescent="0.25">
      <c r="A1137" t="s">
        <v>2052</v>
      </c>
      <c r="B1137" s="170">
        <v>16328</v>
      </c>
    </row>
    <row r="1138" spans="1:2" x14ac:dyDescent="0.25">
      <c r="A1138" t="s">
        <v>2053</v>
      </c>
      <c r="B1138" s="170">
        <v>16331</v>
      </c>
    </row>
    <row r="1139" spans="1:2" x14ac:dyDescent="0.25">
      <c r="A1139" t="s">
        <v>2054</v>
      </c>
      <c r="B1139" s="170">
        <v>16345</v>
      </c>
    </row>
    <row r="1140" spans="1:2" x14ac:dyDescent="0.25">
      <c r="A1140" t="s">
        <v>2055</v>
      </c>
      <c r="B1140" s="170">
        <v>16359</v>
      </c>
    </row>
    <row r="1141" spans="1:2" x14ac:dyDescent="0.25">
      <c r="A1141" t="s">
        <v>2056</v>
      </c>
      <c r="B1141" s="170">
        <v>16362</v>
      </c>
    </row>
    <row r="1142" spans="1:2" x14ac:dyDescent="0.25">
      <c r="A1142" t="s">
        <v>2057</v>
      </c>
      <c r="B1142" s="170">
        <v>16376</v>
      </c>
    </row>
    <row r="1143" spans="1:2" x14ac:dyDescent="0.25">
      <c r="A1143" t="s">
        <v>2058</v>
      </c>
      <c r="B1143" s="170">
        <v>16382</v>
      </c>
    </row>
    <row r="1144" spans="1:2" x14ac:dyDescent="0.25">
      <c r="A1144" t="s">
        <v>2059</v>
      </c>
      <c r="B1144" s="170">
        <v>16393</v>
      </c>
    </row>
    <row r="1145" spans="1:2" x14ac:dyDescent="0.25">
      <c r="A1145" t="s">
        <v>2060</v>
      </c>
      <c r="B1145" s="170">
        <v>16403</v>
      </c>
    </row>
    <row r="1146" spans="1:2" x14ac:dyDescent="0.25">
      <c r="A1146" t="s">
        <v>2061</v>
      </c>
      <c r="B1146" s="170">
        <v>16417</v>
      </c>
    </row>
    <row r="1147" spans="1:2" x14ac:dyDescent="0.25">
      <c r="A1147" t="s">
        <v>2062</v>
      </c>
      <c r="B1147" s="170">
        <v>16420</v>
      </c>
    </row>
    <row r="1148" spans="1:2" x14ac:dyDescent="0.25">
      <c r="A1148" t="s">
        <v>2063</v>
      </c>
      <c r="B1148" s="170">
        <v>16448</v>
      </c>
    </row>
    <row r="1149" spans="1:2" x14ac:dyDescent="0.25">
      <c r="A1149" t="s">
        <v>2064</v>
      </c>
      <c r="B1149" s="170">
        <v>16451</v>
      </c>
    </row>
    <row r="1150" spans="1:2" x14ac:dyDescent="0.25">
      <c r="A1150" t="s">
        <v>2065</v>
      </c>
      <c r="B1150" s="170">
        <v>16479</v>
      </c>
    </row>
    <row r="1151" spans="1:2" x14ac:dyDescent="0.25">
      <c r="A1151" t="s">
        <v>2066</v>
      </c>
      <c r="B1151" s="170">
        <v>16496</v>
      </c>
    </row>
    <row r="1152" spans="1:2" x14ac:dyDescent="0.25">
      <c r="A1152" t="s">
        <v>2067</v>
      </c>
      <c r="B1152" s="170">
        <v>16506</v>
      </c>
    </row>
    <row r="1153" spans="1:2" x14ac:dyDescent="0.25">
      <c r="A1153" t="s">
        <v>2068</v>
      </c>
      <c r="B1153" s="170">
        <v>16513</v>
      </c>
    </row>
    <row r="1154" spans="1:2" x14ac:dyDescent="0.25">
      <c r="A1154" t="s">
        <v>2069</v>
      </c>
      <c r="B1154" s="170">
        <v>16523</v>
      </c>
    </row>
    <row r="1155" spans="1:2" x14ac:dyDescent="0.25">
      <c r="A1155" t="s">
        <v>2070</v>
      </c>
      <c r="B1155" s="170">
        <v>16537</v>
      </c>
    </row>
    <row r="1156" spans="1:2" x14ac:dyDescent="0.25">
      <c r="A1156" t="s">
        <v>2071</v>
      </c>
      <c r="B1156" s="170">
        <v>16540</v>
      </c>
    </row>
    <row r="1157" spans="1:2" x14ac:dyDescent="0.25">
      <c r="A1157" t="s">
        <v>2072</v>
      </c>
      <c r="B1157" s="170">
        <v>16554</v>
      </c>
    </row>
    <row r="1158" spans="1:2" x14ac:dyDescent="0.25">
      <c r="A1158" t="s">
        <v>2073</v>
      </c>
      <c r="B1158" s="170">
        <v>16568</v>
      </c>
    </row>
    <row r="1159" spans="1:2" x14ac:dyDescent="0.25">
      <c r="A1159" t="s">
        <v>2074</v>
      </c>
      <c r="B1159" s="170">
        <v>16571</v>
      </c>
    </row>
    <row r="1160" spans="1:2" x14ac:dyDescent="0.25">
      <c r="A1160" t="s">
        <v>2075</v>
      </c>
      <c r="B1160" s="170">
        <v>16585</v>
      </c>
    </row>
    <row r="1161" spans="1:2" x14ac:dyDescent="0.25">
      <c r="A1161" t="s">
        <v>2076</v>
      </c>
      <c r="B1161" s="170">
        <v>16599</v>
      </c>
    </row>
    <row r="1162" spans="1:2" x14ac:dyDescent="0.25">
      <c r="A1162" t="s">
        <v>2077</v>
      </c>
      <c r="B1162" s="170">
        <v>16609</v>
      </c>
    </row>
    <row r="1163" spans="1:2" x14ac:dyDescent="0.25">
      <c r="A1163" t="s">
        <v>2078</v>
      </c>
      <c r="B1163" s="170">
        <v>16612</v>
      </c>
    </row>
    <row r="1164" spans="1:2" x14ac:dyDescent="0.25">
      <c r="A1164" t="s">
        <v>2079</v>
      </c>
      <c r="B1164" s="170">
        <v>16626</v>
      </c>
    </row>
    <row r="1165" spans="1:2" x14ac:dyDescent="0.25">
      <c r="A1165" t="s">
        <v>2080</v>
      </c>
      <c r="B1165" s="170">
        <v>16639</v>
      </c>
    </row>
    <row r="1166" spans="1:2" x14ac:dyDescent="0.25">
      <c r="A1166" t="s">
        <v>2081</v>
      </c>
      <c r="B1166" s="170">
        <v>16643</v>
      </c>
    </row>
    <row r="1167" spans="1:2" x14ac:dyDescent="0.25">
      <c r="A1167" t="s">
        <v>2082</v>
      </c>
      <c r="B1167" s="170">
        <v>16660</v>
      </c>
    </row>
    <row r="1168" spans="1:2" x14ac:dyDescent="0.25">
      <c r="A1168" t="s">
        <v>2083</v>
      </c>
      <c r="B1168" s="170">
        <v>16674</v>
      </c>
    </row>
    <row r="1169" spans="1:2" x14ac:dyDescent="0.25">
      <c r="A1169" t="s">
        <v>2084</v>
      </c>
      <c r="B1169" s="170">
        <v>16688</v>
      </c>
    </row>
    <row r="1170" spans="1:2" x14ac:dyDescent="0.25">
      <c r="A1170" t="s">
        <v>2085</v>
      </c>
      <c r="B1170" s="170">
        <v>16691</v>
      </c>
    </row>
    <row r="1171" spans="1:2" x14ac:dyDescent="0.25">
      <c r="A1171" t="s">
        <v>2086</v>
      </c>
      <c r="B1171" s="170">
        <v>16701</v>
      </c>
    </row>
    <row r="1172" spans="1:2" x14ac:dyDescent="0.25">
      <c r="A1172" t="s">
        <v>2087</v>
      </c>
      <c r="B1172" s="170">
        <v>16715</v>
      </c>
    </row>
    <row r="1173" spans="1:2" x14ac:dyDescent="0.25">
      <c r="A1173" t="s">
        <v>2088</v>
      </c>
      <c r="B1173" s="170">
        <v>16729</v>
      </c>
    </row>
    <row r="1174" spans="1:2" x14ac:dyDescent="0.25">
      <c r="A1174" t="s">
        <v>2089</v>
      </c>
      <c r="B1174" s="170">
        <v>16732</v>
      </c>
    </row>
    <row r="1175" spans="1:2" x14ac:dyDescent="0.25">
      <c r="A1175" t="s">
        <v>2090</v>
      </c>
      <c r="B1175" s="170">
        <v>16754</v>
      </c>
    </row>
    <row r="1176" spans="1:2" x14ac:dyDescent="0.25">
      <c r="A1176" t="s">
        <v>2091</v>
      </c>
      <c r="B1176" s="170">
        <v>16763</v>
      </c>
    </row>
    <row r="1177" spans="1:2" x14ac:dyDescent="0.25">
      <c r="A1177" t="s">
        <v>2092</v>
      </c>
      <c r="B1177" s="170">
        <v>16780</v>
      </c>
    </row>
    <row r="1178" spans="1:2" x14ac:dyDescent="0.25">
      <c r="A1178" t="s">
        <v>2093</v>
      </c>
      <c r="B1178" s="170">
        <v>16794</v>
      </c>
    </row>
    <row r="1179" spans="1:2" x14ac:dyDescent="0.25">
      <c r="A1179" t="s">
        <v>2094</v>
      </c>
      <c r="B1179" s="170">
        <v>16804</v>
      </c>
    </row>
    <row r="1180" spans="1:2" x14ac:dyDescent="0.25">
      <c r="A1180" t="s">
        <v>2095</v>
      </c>
      <c r="B1180" s="170">
        <v>16818</v>
      </c>
    </row>
    <row r="1181" spans="1:2" x14ac:dyDescent="0.25">
      <c r="A1181" t="s">
        <v>2096</v>
      </c>
      <c r="B1181" s="170">
        <v>16821</v>
      </c>
    </row>
    <row r="1182" spans="1:2" x14ac:dyDescent="0.25">
      <c r="A1182" t="s">
        <v>2097</v>
      </c>
      <c r="B1182" s="170">
        <v>16835</v>
      </c>
    </row>
    <row r="1183" spans="1:2" x14ac:dyDescent="0.25">
      <c r="A1183" t="s">
        <v>2098</v>
      </c>
      <c r="B1183" s="170">
        <v>16849</v>
      </c>
    </row>
    <row r="1184" spans="1:2" x14ac:dyDescent="0.25">
      <c r="A1184" t="s">
        <v>2099</v>
      </c>
      <c r="B1184" s="170">
        <v>16852</v>
      </c>
    </row>
    <row r="1185" spans="1:2" x14ac:dyDescent="0.25">
      <c r="A1185" t="s">
        <v>2100</v>
      </c>
      <c r="B1185" s="170">
        <v>16866</v>
      </c>
    </row>
    <row r="1186" spans="1:2" x14ac:dyDescent="0.25">
      <c r="A1186" t="s">
        <v>2101</v>
      </c>
      <c r="B1186" s="170">
        <v>16870</v>
      </c>
    </row>
    <row r="1187" spans="1:2" x14ac:dyDescent="0.25">
      <c r="A1187" t="s">
        <v>2102</v>
      </c>
      <c r="B1187" s="170">
        <v>16883</v>
      </c>
    </row>
    <row r="1188" spans="1:2" x14ac:dyDescent="0.25">
      <c r="A1188" t="s">
        <v>2103</v>
      </c>
      <c r="B1188" s="170">
        <v>16897</v>
      </c>
    </row>
    <row r="1189" spans="1:2" x14ac:dyDescent="0.25">
      <c r="A1189" t="s">
        <v>2104</v>
      </c>
      <c r="B1189" s="170">
        <v>16907</v>
      </c>
    </row>
    <row r="1190" spans="1:2" x14ac:dyDescent="0.25">
      <c r="A1190" t="s">
        <v>2105</v>
      </c>
      <c r="B1190" s="170">
        <v>16910</v>
      </c>
    </row>
    <row r="1191" spans="1:2" x14ac:dyDescent="0.25">
      <c r="A1191" t="s">
        <v>2106</v>
      </c>
      <c r="B1191" s="170">
        <v>16924</v>
      </c>
    </row>
    <row r="1192" spans="1:2" x14ac:dyDescent="0.25">
      <c r="A1192" t="s">
        <v>2107</v>
      </c>
      <c r="B1192" s="170">
        <v>16938</v>
      </c>
    </row>
    <row r="1193" spans="1:2" x14ac:dyDescent="0.25">
      <c r="A1193" t="s">
        <v>2108</v>
      </c>
      <c r="B1193" s="170">
        <v>16941</v>
      </c>
    </row>
    <row r="1194" spans="1:2" x14ac:dyDescent="0.25">
      <c r="A1194" t="s">
        <v>2109</v>
      </c>
      <c r="B1194" s="170">
        <v>16955</v>
      </c>
    </row>
    <row r="1195" spans="1:2" x14ac:dyDescent="0.25">
      <c r="A1195" t="s">
        <v>2110</v>
      </c>
      <c r="B1195" s="170">
        <v>16969</v>
      </c>
    </row>
    <row r="1196" spans="1:2" x14ac:dyDescent="0.25">
      <c r="A1196" t="s">
        <v>2111</v>
      </c>
      <c r="B1196" s="170">
        <v>16972</v>
      </c>
    </row>
    <row r="1197" spans="1:2" x14ac:dyDescent="0.25">
      <c r="A1197" t="s">
        <v>2112</v>
      </c>
      <c r="B1197" s="170">
        <v>16986</v>
      </c>
    </row>
    <row r="1198" spans="1:2" x14ac:dyDescent="0.25">
      <c r="A1198" t="s">
        <v>2113</v>
      </c>
      <c r="B1198" s="170">
        <v>16995</v>
      </c>
    </row>
    <row r="1199" spans="1:2" x14ac:dyDescent="0.25">
      <c r="A1199" t="s">
        <v>2114</v>
      </c>
      <c r="B1199" s="170">
        <v>17004</v>
      </c>
    </row>
    <row r="1200" spans="1:2" x14ac:dyDescent="0.25">
      <c r="A1200" t="s">
        <v>2115</v>
      </c>
      <c r="B1200" s="170">
        <v>17018</v>
      </c>
    </row>
    <row r="1201" spans="1:2" x14ac:dyDescent="0.25">
      <c r="A1201" t="s">
        <v>2116</v>
      </c>
      <c r="B1201" s="170">
        <v>17035</v>
      </c>
    </row>
    <row r="1202" spans="1:2" x14ac:dyDescent="0.25">
      <c r="A1202" t="s">
        <v>2117</v>
      </c>
      <c r="B1202" s="170">
        <v>17049</v>
      </c>
    </row>
    <row r="1203" spans="1:2" x14ac:dyDescent="0.25">
      <c r="A1203" t="s">
        <v>2118</v>
      </c>
      <c r="B1203" s="170">
        <v>17052</v>
      </c>
    </row>
    <row r="1204" spans="1:2" x14ac:dyDescent="0.25">
      <c r="A1204" t="s">
        <v>2119</v>
      </c>
      <c r="B1204" s="170">
        <v>17066</v>
      </c>
    </row>
    <row r="1205" spans="1:2" x14ac:dyDescent="0.25">
      <c r="A1205" t="s">
        <v>2120</v>
      </c>
      <c r="B1205" s="170">
        <v>17077</v>
      </c>
    </row>
    <row r="1206" spans="1:2" x14ac:dyDescent="0.25">
      <c r="A1206" t="s">
        <v>2121</v>
      </c>
      <c r="B1206" s="170">
        <v>17083</v>
      </c>
    </row>
    <row r="1207" spans="1:2" x14ac:dyDescent="0.25">
      <c r="A1207" t="s">
        <v>2122</v>
      </c>
      <c r="B1207" s="170">
        <v>17097</v>
      </c>
    </row>
    <row r="1208" spans="1:2" x14ac:dyDescent="0.25">
      <c r="A1208" t="s">
        <v>2123</v>
      </c>
      <c r="B1208" s="170">
        <v>17107</v>
      </c>
    </row>
    <row r="1209" spans="1:2" x14ac:dyDescent="0.25">
      <c r="A1209" t="s">
        <v>2124</v>
      </c>
      <c r="B1209" s="170">
        <v>17124</v>
      </c>
    </row>
    <row r="1210" spans="1:2" x14ac:dyDescent="0.25">
      <c r="A1210" t="s">
        <v>2125</v>
      </c>
      <c r="B1210" s="170">
        <v>17138</v>
      </c>
    </row>
    <row r="1211" spans="1:2" x14ac:dyDescent="0.25">
      <c r="A1211" t="s">
        <v>2126</v>
      </c>
      <c r="B1211" s="170">
        <v>17141</v>
      </c>
    </row>
    <row r="1212" spans="1:2" x14ac:dyDescent="0.25">
      <c r="A1212" t="s">
        <v>2127</v>
      </c>
      <c r="B1212" s="170">
        <v>17155</v>
      </c>
    </row>
    <row r="1213" spans="1:2" x14ac:dyDescent="0.25">
      <c r="A1213" t="s">
        <v>2128</v>
      </c>
      <c r="B1213" s="170">
        <v>17169</v>
      </c>
    </row>
    <row r="1214" spans="1:2" x14ac:dyDescent="0.25">
      <c r="A1214" t="s">
        <v>2129</v>
      </c>
      <c r="B1214" s="170">
        <v>17172</v>
      </c>
    </row>
    <row r="1215" spans="1:2" x14ac:dyDescent="0.25">
      <c r="A1215" t="s">
        <v>2130</v>
      </c>
      <c r="B1215" s="170">
        <v>17186</v>
      </c>
    </row>
    <row r="1216" spans="1:2" x14ac:dyDescent="0.25">
      <c r="A1216" t="s">
        <v>2131</v>
      </c>
      <c r="B1216" s="170">
        <v>17192</v>
      </c>
    </row>
    <row r="1217" spans="1:2" x14ac:dyDescent="0.25">
      <c r="A1217" t="s">
        <v>2132</v>
      </c>
      <c r="B1217" s="170">
        <v>17208</v>
      </c>
    </row>
    <row r="1218" spans="1:2" x14ac:dyDescent="0.25">
      <c r="A1218" t="s">
        <v>2133</v>
      </c>
      <c r="B1218" s="170">
        <v>17213</v>
      </c>
    </row>
    <row r="1219" spans="1:2" x14ac:dyDescent="0.25">
      <c r="A1219" t="s">
        <v>2134</v>
      </c>
      <c r="B1219" s="170">
        <v>17227</v>
      </c>
    </row>
    <row r="1220" spans="1:2" x14ac:dyDescent="0.25">
      <c r="A1220" t="s">
        <v>2135</v>
      </c>
      <c r="B1220" s="170">
        <v>17230</v>
      </c>
    </row>
    <row r="1221" spans="1:2" x14ac:dyDescent="0.25">
      <c r="A1221" t="s">
        <v>2136</v>
      </c>
      <c r="B1221" s="170">
        <v>17244</v>
      </c>
    </row>
    <row r="1222" spans="1:2" x14ac:dyDescent="0.25">
      <c r="A1222" t="s">
        <v>2137</v>
      </c>
      <c r="B1222" s="170">
        <v>17258</v>
      </c>
    </row>
    <row r="1223" spans="1:2" x14ac:dyDescent="0.25">
      <c r="A1223" t="s">
        <v>2138</v>
      </c>
      <c r="B1223" s="170">
        <v>17275</v>
      </c>
    </row>
    <row r="1224" spans="1:2" x14ac:dyDescent="0.25">
      <c r="A1224" t="s">
        <v>2139</v>
      </c>
      <c r="B1224" s="170">
        <v>17289</v>
      </c>
    </row>
    <row r="1225" spans="1:2" x14ac:dyDescent="0.25">
      <c r="A1225" t="s">
        <v>2140</v>
      </c>
      <c r="B1225" s="170">
        <v>17292</v>
      </c>
    </row>
    <row r="1226" spans="1:2" x14ac:dyDescent="0.25">
      <c r="A1226" t="s">
        <v>2141</v>
      </c>
      <c r="B1226" s="170">
        <v>17302</v>
      </c>
    </row>
    <row r="1227" spans="1:2" x14ac:dyDescent="0.25">
      <c r="A1227" t="s">
        <v>2142</v>
      </c>
      <c r="B1227" s="170">
        <v>17316</v>
      </c>
    </row>
    <row r="1228" spans="1:2" x14ac:dyDescent="0.25">
      <c r="A1228" t="s">
        <v>2143</v>
      </c>
      <c r="B1228" s="170">
        <v>17323</v>
      </c>
    </row>
    <row r="1229" spans="1:2" x14ac:dyDescent="0.25">
      <c r="A1229" t="s">
        <v>2144</v>
      </c>
      <c r="B1229" s="170">
        <v>17333</v>
      </c>
    </row>
    <row r="1230" spans="1:2" x14ac:dyDescent="0.25">
      <c r="A1230" t="s">
        <v>2145</v>
      </c>
      <c r="B1230" s="170">
        <v>17347</v>
      </c>
    </row>
    <row r="1231" spans="1:2" x14ac:dyDescent="0.25">
      <c r="A1231" t="s">
        <v>2146</v>
      </c>
      <c r="B1231" s="170">
        <v>17350</v>
      </c>
    </row>
    <row r="1232" spans="1:2" x14ac:dyDescent="0.25">
      <c r="A1232" t="s">
        <v>2147</v>
      </c>
      <c r="B1232" s="170">
        <v>17364</v>
      </c>
    </row>
    <row r="1233" spans="1:2" x14ac:dyDescent="0.25">
      <c r="A1233" t="s">
        <v>2148</v>
      </c>
      <c r="B1233" s="170">
        <v>17378</v>
      </c>
    </row>
    <row r="1234" spans="1:2" x14ac:dyDescent="0.25">
      <c r="A1234" t="s">
        <v>2149</v>
      </c>
      <c r="B1234" s="170">
        <v>17381</v>
      </c>
    </row>
    <row r="1235" spans="1:2" x14ac:dyDescent="0.25">
      <c r="A1235" t="s">
        <v>2150</v>
      </c>
      <c r="B1235" s="170">
        <v>17395</v>
      </c>
    </row>
    <row r="1236" spans="1:2" x14ac:dyDescent="0.25">
      <c r="A1236" t="s">
        <v>2151</v>
      </c>
      <c r="B1236" s="170">
        <v>17405</v>
      </c>
    </row>
    <row r="1237" spans="1:2" x14ac:dyDescent="0.25">
      <c r="A1237" t="s">
        <v>2152</v>
      </c>
      <c r="B1237" s="170">
        <v>17419</v>
      </c>
    </row>
    <row r="1238" spans="1:2" x14ac:dyDescent="0.25">
      <c r="A1238" t="s">
        <v>2153</v>
      </c>
      <c r="B1238" s="170">
        <v>17422</v>
      </c>
    </row>
    <row r="1239" spans="1:2" x14ac:dyDescent="0.25">
      <c r="A1239" t="s">
        <v>2154</v>
      </c>
      <c r="B1239" s="170">
        <v>17436</v>
      </c>
    </row>
    <row r="1240" spans="1:2" x14ac:dyDescent="0.25">
      <c r="A1240" t="s">
        <v>2155</v>
      </c>
      <c r="B1240" s="170">
        <v>17449</v>
      </c>
    </row>
    <row r="1241" spans="1:2" x14ac:dyDescent="0.25">
      <c r="A1241" t="s">
        <v>2156</v>
      </c>
      <c r="B1241" s="170">
        <v>17453</v>
      </c>
    </row>
    <row r="1242" spans="1:2" x14ac:dyDescent="0.25">
      <c r="A1242" t="s">
        <v>2157</v>
      </c>
      <c r="B1242" s="170">
        <v>17467</v>
      </c>
    </row>
    <row r="1243" spans="1:2" x14ac:dyDescent="0.25">
      <c r="A1243" t="s">
        <v>2158</v>
      </c>
      <c r="B1243" s="170">
        <v>17470</v>
      </c>
    </row>
    <row r="1244" spans="1:2" x14ac:dyDescent="0.25">
      <c r="A1244" t="s">
        <v>2159</v>
      </c>
      <c r="B1244" s="170">
        <v>17484</v>
      </c>
    </row>
    <row r="1245" spans="1:2" x14ac:dyDescent="0.25">
      <c r="A1245" t="s">
        <v>2160</v>
      </c>
      <c r="B1245" s="170">
        <v>17498</v>
      </c>
    </row>
    <row r="1246" spans="1:2" x14ac:dyDescent="0.25">
      <c r="A1246" t="s">
        <v>2161</v>
      </c>
      <c r="B1246" s="170">
        <v>17508</v>
      </c>
    </row>
    <row r="1247" spans="1:2" x14ac:dyDescent="0.25">
      <c r="A1247" t="s">
        <v>2162</v>
      </c>
      <c r="B1247" s="170">
        <v>17511</v>
      </c>
    </row>
    <row r="1248" spans="1:2" x14ac:dyDescent="0.25">
      <c r="A1248" t="s">
        <v>2163</v>
      </c>
      <c r="B1248" s="170">
        <v>17525</v>
      </c>
    </row>
    <row r="1249" spans="1:2" x14ac:dyDescent="0.25">
      <c r="A1249" t="s">
        <v>2164</v>
      </c>
      <c r="B1249" s="170">
        <v>17542</v>
      </c>
    </row>
    <row r="1250" spans="1:2" x14ac:dyDescent="0.25">
      <c r="A1250" t="s">
        <v>2165</v>
      </c>
      <c r="B1250" s="170">
        <v>17556</v>
      </c>
    </row>
    <row r="1251" spans="1:2" x14ac:dyDescent="0.25">
      <c r="A1251" t="s">
        <v>2166</v>
      </c>
      <c r="B1251" s="170">
        <v>17573</v>
      </c>
    </row>
    <row r="1252" spans="1:2" x14ac:dyDescent="0.25">
      <c r="A1252" t="s">
        <v>2167</v>
      </c>
      <c r="B1252" s="170">
        <v>17587</v>
      </c>
    </row>
    <row r="1253" spans="1:2" x14ac:dyDescent="0.25">
      <c r="A1253" t="s">
        <v>2168</v>
      </c>
      <c r="B1253" s="170">
        <v>17590</v>
      </c>
    </row>
    <row r="1254" spans="1:2" x14ac:dyDescent="0.25">
      <c r="A1254" t="s">
        <v>2169</v>
      </c>
      <c r="B1254" s="170">
        <v>17600</v>
      </c>
    </row>
    <row r="1255" spans="1:2" x14ac:dyDescent="0.25">
      <c r="A1255" t="s">
        <v>2170</v>
      </c>
      <c r="B1255" s="170">
        <v>17614</v>
      </c>
    </row>
    <row r="1256" spans="1:2" x14ac:dyDescent="0.25">
      <c r="A1256" t="s">
        <v>2171</v>
      </c>
      <c r="B1256" s="170">
        <v>17631</v>
      </c>
    </row>
    <row r="1257" spans="1:2" x14ac:dyDescent="0.25">
      <c r="A1257" t="s">
        <v>2172</v>
      </c>
      <c r="B1257" s="170">
        <v>17645</v>
      </c>
    </row>
    <row r="1258" spans="1:2" x14ac:dyDescent="0.25">
      <c r="A1258" t="s">
        <v>2173</v>
      </c>
      <c r="B1258" s="170">
        <v>17659</v>
      </c>
    </row>
    <row r="1259" spans="1:2" x14ac:dyDescent="0.25">
      <c r="A1259" t="s">
        <v>2174</v>
      </c>
      <c r="B1259" s="170">
        <v>17676</v>
      </c>
    </row>
    <row r="1260" spans="1:2" x14ac:dyDescent="0.25">
      <c r="A1260" t="s">
        <v>2175</v>
      </c>
      <c r="B1260" s="170">
        <v>17680</v>
      </c>
    </row>
    <row r="1261" spans="1:2" x14ac:dyDescent="0.25">
      <c r="A1261" t="s">
        <v>2176</v>
      </c>
      <c r="B1261" s="170">
        <v>17693</v>
      </c>
    </row>
    <row r="1262" spans="1:2" x14ac:dyDescent="0.25">
      <c r="A1262" t="s">
        <v>2177</v>
      </c>
      <c r="B1262" s="170">
        <v>17703</v>
      </c>
    </row>
    <row r="1263" spans="1:2" x14ac:dyDescent="0.25">
      <c r="A1263" t="s">
        <v>2178</v>
      </c>
      <c r="B1263" s="170">
        <v>17717</v>
      </c>
    </row>
    <row r="1264" spans="1:2" x14ac:dyDescent="0.25">
      <c r="A1264" t="s">
        <v>2179</v>
      </c>
      <c r="B1264" s="170">
        <v>17720</v>
      </c>
    </row>
    <row r="1265" spans="1:2" x14ac:dyDescent="0.25">
      <c r="A1265" t="s">
        <v>2180</v>
      </c>
      <c r="B1265" s="170">
        <v>17734</v>
      </c>
    </row>
    <row r="1266" spans="1:2" x14ac:dyDescent="0.25">
      <c r="A1266" t="s">
        <v>2181</v>
      </c>
      <c r="B1266" s="170">
        <v>17748</v>
      </c>
    </row>
    <row r="1267" spans="1:2" x14ac:dyDescent="0.25">
      <c r="A1267" t="s">
        <v>2182</v>
      </c>
      <c r="B1267" s="170">
        <v>17751</v>
      </c>
    </row>
    <row r="1268" spans="1:2" x14ac:dyDescent="0.25">
      <c r="A1268" t="s">
        <v>2183</v>
      </c>
      <c r="B1268" s="170">
        <v>17765</v>
      </c>
    </row>
    <row r="1269" spans="1:2" x14ac:dyDescent="0.25">
      <c r="A1269" t="s">
        <v>2184</v>
      </c>
      <c r="B1269" s="170">
        <v>17779</v>
      </c>
    </row>
    <row r="1270" spans="1:2" x14ac:dyDescent="0.25">
      <c r="A1270" t="s">
        <v>2185</v>
      </c>
      <c r="B1270" s="170">
        <v>17782</v>
      </c>
    </row>
    <row r="1271" spans="1:2" x14ac:dyDescent="0.25">
      <c r="A1271" t="s">
        <v>2186</v>
      </c>
      <c r="B1271" s="170">
        <v>17796</v>
      </c>
    </row>
    <row r="1272" spans="1:2" x14ac:dyDescent="0.25">
      <c r="A1272" t="s">
        <v>2187</v>
      </c>
      <c r="B1272" s="170">
        <v>17806</v>
      </c>
    </row>
    <row r="1273" spans="1:2" x14ac:dyDescent="0.25">
      <c r="A1273" t="s">
        <v>2188</v>
      </c>
      <c r="B1273" s="170">
        <v>17810</v>
      </c>
    </row>
    <row r="1274" spans="1:2" x14ac:dyDescent="0.25">
      <c r="A1274" t="s">
        <v>2189</v>
      </c>
      <c r="B1274" s="170">
        <v>17823</v>
      </c>
    </row>
    <row r="1275" spans="1:2" x14ac:dyDescent="0.25">
      <c r="A1275" t="s">
        <v>2190</v>
      </c>
      <c r="B1275" s="170">
        <v>17837</v>
      </c>
    </row>
    <row r="1276" spans="1:2" x14ac:dyDescent="0.25">
      <c r="A1276" t="s">
        <v>2191</v>
      </c>
      <c r="B1276" s="170">
        <v>17840</v>
      </c>
    </row>
    <row r="1277" spans="1:2" x14ac:dyDescent="0.25">
      <c r="A1277" t="s">
        <v>2192</v>
      </c>
      <c r="B1277" s="170">
        <v>17854</v>
      </c>
    </row>
    <row r="1278" spans="1:2" x14ac:dyDescent="0.25">
      <c r="A1278" t="s">
        <v>2193</v>
      </c>
      <c r="B1278" s="170">
        <v>17868</v>
      </c>
    </row>
    <row r="1279" spans="1:2" x14ac:dyDescent="0.25">
      <c r="A1279" t="s">
        <v>2194</v>
      </c>
      <c r="B1279" s="170">
        <v>17871</v>
      </c>
    </row>
    <row r="1280" spans="1:2" x14ac:dyDescent="0.25">
      <c r="A1280" t="s">
        <v>2195</v>
      </c>
      <c r="B1280" s="170">
        <v>17885</v>
      </c>
    </row>
    <row r="1281" spans="1:2" x14ac:dyDescent="0.25">
      <c r="A1281" t="s">
        <v>2196</v>
      </c>
      <c r="B1281" s="170">
        <v>17909</v>
      </c>
    </row>
    <row r="1282" spans="1:2" x14ac:dyDescent="0.25">
      <c r="A1282" t="s">
        <v>2197</v>
      </c>
      <c r="B1282" s="170">
        <v>17912</v>
      </c>
    </row>
    <row r="1283" spans="1:2" x14ac:dyDescent="0.25">
      <c r="A1283" t="s">
        <v>2198</v>
      </c>
      <c r="B1283" s="170">
        <v>17943</v>
      </c>
    </row>
    <row r="1284" spans="1:2" x14ac:dyDescent="0.25">
      <c r="A1284" t="s">
        <v>2199</v>
      </c>
      <c r="B1284" s="170">
        <v>17957</v>
      </c>
    </row>
    <row r="1285" spans="1:2" x14ac:dyDescent="0.25">
      <c r="A1285" t="s">
        <v>2200</v>
      </c>
      <c r="B1285" s="170">
        <v>17960</v>
      </c>
    </row>
    <row r="1286" spans="1:2" x14ac:dyDescent="0.25">
      <c r="A1286" t="s">
        <v>2201</v>
      </c>
      <c r="B1286" s="170">
        <v>17974</v>
      </c>
    </row>
    <row r="1287" spans="1:2" x14ac:dyDescent="0.25">
      <c r="A1287" t="s">
        <v>2202</v>
      </c>
      <c r="B1287" s="170">
        <v>17988</v>
      </c>
    </row>
    <row r="1288" spans="1:2" x14ac:dyDescent="0.25">
      <c r="A1288" t="s">
        <v>2203</v>
      </c>
      <c r="B1288" s="170">
        <v>17991</v>
      </c>
    </row>
    <row r="1289" spans="1:2" x14ac:dyDescent="0.25">
      <c r="A1289" t="s">
        <v>2204</v>
      </c>
      <c r="B1289" s="170">
        <v>18006</v>
      </c>
    </row>
    <row r="1290" spans="1:2" x14ac:dyDescent="0.25">
      <c r="A1290" t="s">
        <v>2205</v>
      </c>
      <c r="B1290" s="170">
        <v>18018</v>
      </c>
    </row>
    <row r="1291" spans="1:2" x14ac:dyDescent="0.25">
      <c r="A1291" t="s">
        <v>2206</v>
      </c>
      <c r="B1291" s="170">
        <v>18037</v>
      </c>
    </row>
    <row r="1292" spans="1:2" x14ac:dyDescent="0.25">
      <c r="A1292" t="s">
        <v>2207</v>
      </c>
      <c r="B1292" s="170">
        <v>18040</v>
      </c>
    </row>
    <row r="1293" spans="1:2" x14ac:dyDescent="0.25">
      <c r="A1293" t="s">
        <v>2208</v>
      </c>
      <c r="B1293" s="170">
        <v>18054</v>
      </c>
    </row>
    <row r="1294" spans="1:2" x14ac:dyDescent="0.25">
      <c r="A1294" t="s">
        <v>2209</v>
      </c>
      <c r="B1294" s="170">
        <v>18068</v>
      </c>
    </row>
    <row r="1295" spans="1:2" x14ac:dyDescent="0.25">
      <c r="A1295" t="s">
        <v>2210</v>
      </c>
      <c r="B1295" s="170">
        <v>18071</v>
      </c>
    </row>
    <row r="1296" spans="1:2" x14ac:dyDescent="0.25">
      <c r="A1296" t="s">
        <v>2211</v>
      </c>
      <c r="B1296" s="170">
        <v>18085</v>
      </c>
    </row>
    <row r="1297" spans="1:2" x14ac:dyDescent="0.25">
      <c r="A1297" t="s">
        <v>2212</v>
      </c>
      <c r="B1297" s="170">
        <v>18099</v>
      </c>
    </row>
    <row r="1298" spans="1:2" x14ac:dyDescent="0.25">
      <c r="A1298" t="s">
        <v>2213</v>
      </c>
      <c r="B1298" s="170">
        <v>18109</v>
      </c>
    </row>
    <row r="1299" spans="1:2" x14ac:dyDescent="0.25">
      <c r="A1299" t="s">
        <v>2214</v>
      </c>
      <c r="B1299" s="170">
        <v>18112</v>
      </c>
    </row>
    <row r="1300" spans="1:2" x14ac:dyDescent="0.25">
      <c r="A1300" t="s">
        <v>2215</v>
      </c>
      <c r="B1300" s="170">
        <v>18126</v>
      </c>
    </row>
    <row r="1301" spans="1:2" x14ac:dyDescent="0.25">
      <c r="A1301" t="s">
        <v>2216</v>
      </c>
      <c r="B1301" s="170">
        <v>18133</v>
      </c>
    </row>
    <row r="1302" spans="1:2" x14ac:dyDescent="0.25">
      <c r="A1302" t="s">
        <v>2217</v>
      </c>
      <c r="B1302" s="170">
        <v>18143</v>
      </c>
    </row>
    <row r="1303" spans="1:2" x14ac:dyDescent="0.25">
      <c r="A1303" t="s">
        <v>2218</v>
      </c>
      <c r="B1303" s="170">
        <v>18157</v>
      </c>
    </row>
    <row r="1304" spans="1:2" x14ac:dyDescent="0.25">
      <c r="A1304" t="s">
        <v>2219</v>
      </c>
      <c r="B1304" s="170">
        <v>18160</v>
      </c>
    </row>
    <row r="1305" spans="1:2" x14ac:dyDescent="0.25">
      <c r="A1305" t="s">
        <v>2220</v>
      </c>
      <c r="B1305" s="170">
        <v>18174</v>
      </c>
    </row>
    <row r="1306" spans="1:2" x14ac:dyDescent="0.25">
      <c r="A1306" t="s">
        <v>2221</v>
      </c>
      <c r="B1306" s="170">
        <v>18188</v>
      </c>
    </row>
    <row r="1307" spans="1:2" x14ac:dyDescent="0.25">
      <c r="A1307" t="s">
        <v>2222</v>
      </c>
      <c r="B1307" s="170">
        <v>18191</v>
      </c>
    </row>
    <row r="1308" spans="1:2" x14ac:dyDescent="0.25">
      <c r="A1308" t="s">
        <v>2223</v>
      </c>
      <c r="B1308" s="170">
        <v>18201</v>
      </c>
    </row>
    <row r="1309" spans="1:2" x14ac:dyDescent="0.25">
      <c r="A1309" t="s">
        <v>2224</v>
      </c>
      <c r="B1309" s="170">
        <v>18215</v>
      </c>
    </row>
    <row r="1310" spans="1:2" x14ac:dyDescent="0.25">
      <c r="A1310" t="s">
        <v>2225</v>
      </c>
      <c r="B1310" s="170">
        <v>18229</v>
      </c>
    </row>
    <row r="1311" spans="1:2" x14ac:dyDescent="0.25">
      <c r="A1311" t="s">
        <v>2226</v>
      </c>
      <c r="B1311" s="170">
        <v>18232</v>
      </c>
    </row>
    <row r="1312" spans="1:2" x14ac:dyDescent="0.25">
      <c r="A1312" t="s">
        <v>2227</v>
      </c>
      <c r="B1312" s="170">
        <v>18259</v>
      </c>
    </row>
    <row r="1313" spans="1:2" x14ac:dyDescent="0.25">
      <c r="A1313" t="s">
        <v>2228</v>
      </c>
      <c r="B1313" s="170">
        <v>18263</v>
      </c>
    </row>
    <row r="1314" spans="1:2" x14ac:dyDescent="0.25">
      <c r="A1314" t="s">
        <v>2229</v>
      </c>
      <c r="B1314" s="170">
        <v>18277</v>
      </c>
    </row>
    <row r="1315" spans="1:2" x14ac:dyDescent="0.25">
      <c r="A1315" t="s">
        <v>2230</v>
      </c>
      <c r="B1315" s="170">
        <v>18280</v>
      </c>
    </row>
    <row r="1316" spans="1:2" x14ac:dyDescent="0.25">
      <c r="A1316" t="s">
        <v>2231</v>
      </c>
      <c r="B1316" s="170">
        <v>18294</v>
      </c>
    </row>
    <row r="1317" spans="1:2" x14ac:dyDescent="0.25">
      <c r="A1317" t="s">
        <v>2232</v>
      </c>
      <c r="B1317" s="170">
        <v>18304</v>
      </c>
    </row>
    <row r="1318" spans="1:2" x14ac:dyDescent="0.25">
      <c r="A1318" t="s">
        <v>2233</v>
      </c>
      <c r="B1318" s="170">
        <v>18318</v>
      </c>
    </row>
    <row r="1319" spans="1:2" x14ac:dyDescent="0.25">
      <c r="A1319" t="s">
        <v>2234</v>
      </c>
      <c r="B1319" s="170">
        <v>18321</v>
      </c>
    </row>
    <row r="1320" spans="1:2" x14ac:dyDescent="0.25">
      <c r="A1320" t="s">
        <v>2235</v>
      </c>
      <c r="B1320" s="170">
        <v>18335</v>
      </c>
    </row>
    <row r="1321" spans="1:2" x14ac:dyDescent="0.25">
      <c r="A1321" t="s">
        <v>2236</v>
      </c>
      <c r="B1321" s="170">
        <v>18349</v>
      </c>
    </row>
    <row r="1322" spans="1:2" x14ac:dyDescent="0.25">
      <c r="A1322" t="s">
        <v>2237</v>
      </c>
      <c r="B1322" s="170">
        <v>18352</v>
      </c>
    </row>
    <row r="1323" spans="1:2" x14ac:dyDescent="0.25">
      <c r="A1323" t="s">
        <v>2238</v>
      </c>
      <c r="B1323" s="170">
        <v>18366</v>
      </c>
    </row>
    <row r="1324" spans="1:2" x14ac:dyDescent="0.25">
      <c r="A1324" t="s">
        <v>2239</v>
      </c>
      <c r="B1324" s="170">
        <v>18374</v>
      </c>
    </row>
    <row r="1325" spans="1:2" x14ac:dyDescent="0.25">
      <c r="A1325" t="s">
        <v>2240</v>
      </c>
      <c r="B1325" s="170">
        <v>18397</v>
      </c>
    </row>
    <row r="1326" spans="1:2" x14ac:dyDescent="0.25">
      <c r="A1326" t="s">
        <v>2241</v>
      </c>
      <c r="B1326" s="170">
        <v>18407</v>
      </c>
    </row>
    <row r="1327" spans="1:2" x14ac:dyDescent="0.25">
      <c r="A1327" t="s">
        <v>2242</v>
      </c>
      <c r="B1327" s="170">
        <v>18410</v>
      </c>
    </row>
    <row r="1328" spans="1:2" x14ac:dyDescent="0.25">
      <c r="A1328" t="s">
        <v>2243</v>
      </c>
      <c r="B1328" s="170">
        <v>18424</v>
      </c>
    </row>
    <row r="1329" spans="1:2" x14ac:dyDescent="0.25">
      <c r="A1329" t="s">
        <v>2244</v>
      </c>
      <c r="B1329" s="170">
        <v>18455</v>
      </c>
    </row>
    <row r="1330" spans="1:2" x14ac:dyDescent="0.25">
      <c r="A1330" t="s">
        <v>2245</v>
      </c>
      <c r="B1330" s="170">
        <v>18469</v>
      </c>
    </row>
    <row r="1331" spans="1:2" x14ac:dyDescent="0.25">
      <c r="A1331" t="s">
        <v>2246</v>
      </c>
      <c r="B1331" s="170">
        <v>18472</v>
      </c>
    </row>
    <row r="1332" spans="1:2" x14ac:dyDescent="0.25">
      <c r="A1332" t="s">
        <v>2247</v>
      </c>
      <c r="B1332" s="170">
        <v>18486</v>
      </c>
    </row>
    <row r="1333" spans="1:2" x14ac:dyDescent="0.25">
      <c r="A1333" t="s">
        <v>2248</v>
      </c>
      <c r="B1333" s="170">
        <v>18490</v>
      </c>
    </row>
    <row r="1334" spans="1:2" x14ac:dyDescent="0.25">
      <c r="A1334" t="s">
        <v>2249</v>
      </c>
      <c r="B1334" s="170">
        <v>18505</v>
      </c>
    </row>
    <row r="1335" spans="1:2" x14ac:dyDescent="0.25">
      <c r="A1335" t="s">
        <v>2250</v>
      </c>
      <c r="B1335" s="170">
        <v>18513</v>
      </c>
    </row>
    <row r="1336" spans="1:2" x14ac:dyDescent="0.25">
      <c r="A1336" t="s">
        <v>2251</v>
      </c>
      <c r="B1336" s="170">
        <v>18527</v>
      </c>
    </row>
    <row r="1337" spans="1:2" x14ac:dyDescent="0.25">
      <c r="A1337" t="s">
        <v>2252</v>
      </c>
      <c r="B1337" s="170">
        <v>18544</v>
      </c>
    </row>
    <row r="1338" spans="1:2" x14ac:dyDescent="0.25">
      <c r="A1338" t="s">
        <v>2253</v>
      </c>
      <c r="B1338" s="170">
        <v>18558</v>
      </c>
    </row>
    <row r="1339" spans="1:2" x14ac:dyDescent="0.25">
      <c r="A1339" t="s">
        <v>2254</v>
      </c>
      <c r="B1339" s="170">
        <v>18561</v>
      </c>
    </row>
    <row r="1340" spans="1:2" x14ac:dyDescent="0.25">
      <c r="A1340" t="s">
        <v>2255</v>
      </c>
      <c r="B1340" s="170">
        <v>18575</v>
      </c>
    </row>
    <row r="1341" spans="1:2" x14ac:dyDescent="0.25">
      <c r="A1341" t="s">
        <v>2256</v>
      </c>
      <c r="B1341" s="170">
        <v>18589</v>
      </c>
    </row>
    <row r="1342" spans="1:2" x14ac:dyDescent="0.25">
      <c r="A1342" t="s">
        <v>2257</v>
      </c>
      <c r="B1342" s="170">
        <v>20027</v>
      </c>
    </row>
    <row r="1343" spans="1:2" x14ac:dyDescent="0.25">
      <c r="A1343" t="s">
        <v>2258</v>
      </c>
      <c r="B1343" s="170">
        <v>20033</v>
      </c>
    </row>
    <row r="1344" spans="1:2" x14ac:dyDescent="0.25">
      <c r="A1344" t="s">
        <v>2259</v>
      </c>
      <c r="B1344" s="170">
        <v>20047</v>
      </c>
    </row>
    <row r="1345" spans="1:2" x14ac:dyDescent="0.25">
      <c r="A1345" t="s">
        <v>2260</v>
      </c>
      <c r="B1345" s="170">
        <v>20050</v>
      </c>
    </row>
    <row r="1346" spans="1:2" x14ac:dyDescent="0.25">
      <c r="A1346" t="s">
        <v>2261</v>
      </c>
      <c r="B1346" s="170">
        <v>20064</v>
      </c>
    </row>
    <row r="1347" spans="1:2" x14ac:dyDescent="0.25">
      <c r="A1347" t="s">
        <v>2262</v>
      </c>
      <c r="B1347" s="170">
        <v>20078</v>
      </c>
    </row>
    <row r="1348" spans="1:2" x14ac:dyDescent="0.25">
      <c r="A1348" t="s">
        <v>2263</v>
      </c>
      <c r="B1348" s="170">
        <v>20081</v>
      </c>
    </row>
    <row r="1349" spans="1:2" x14ac:dyDescent="0.25">
      <c r="A1349" t="s">
        <v>2264</v>
      </c>
      <c r="B1349" s="170">
        <v>20105</v>
      </c>
    </row>
    <row r="1350" spans="1:2" x14ac:dyDescent="0.25">
      <c r="A1350" t="s">
        <v>2265</v>
      </c>
      <c r="B1350" s="170">
        <v>20119</v>
      </c>
    </row>
    <row r="1351" spans="1:2" x14ac:dyDescent="0.25">
      <c r="A1351" t="s">
        <v>2266</v>
      </c>
      <c r="B1351" s="170">
        <v>20153</v>
      </c>
    </row>
    <row r="1352" spans="1:2" x14ac:dyDescent="0.25">
      <c r="A1352" t="s">
        <v>2267</v>
      </c>
      <c r="B1352" s="170">
        <v>20167</v>
      </c>
    </row>
    <row r="1353" spans="1:2" x14ac:dyDescent="0.25">
      <c r="A1353" t="s">
        <v>2268</v>
      </c>
      <c r="B1353" s="170">
        <v>20184</v>
      </c>
    </row>
    <row r="1354" spans="1:2" x14ac:dyDescent="0.25">
      <c r="A1354" t="s">
        <v>2269</v>
      </c>
      <c r="B1354" s="170">
        <v>20198</v>
      </c>
    </row>
    <row r="1355" spans="1:2" x14ac:dyDescent="0.25">
      <c r="A1355" t="s">
        <v>2270</v>
      </c>
      <c r="B1355" s="170">
        <v>20208</v>
      </c>
    </row>
    <row r="1356" spans="1:2" x14ac:dyDescent="0.25">
      <c r="A1356" t="s">
        <v>2271</v>
      </c>
      <c r="B1356" s="170">
        <v>20211</v>
      </c>
    </row>
    <row r="1357" spans="1:2" x14ac:dyDescent="0.25">
      <c r="A1357" t="s">
        <v>2272</v>
      </c>
      <c r="B1357" s="170">
        <v>20225</v>
      </c>
    </row>
    <row r="1358" spans="1:2" x14ac:dyDescent="0.25">
      <c r="A1358" t="s">
        <v>2273</v>
      </c>
      <c r="B1358" s="170">
        <v>20242</v>
      </c>
    </row>
    <row r="1359" spans="1:2" x14ac:dyDescent="0.25">
      <c r="A1359" t="s">
        <v>2274</v>
      </c>
      <c r="B1359" s="170">
        <v>20256</v>
      </c>
    </row>
    <row r="1360" spans="1:2" x14ac:dyDescent="0.25">
      <c r="A1360" t="s">
        <v>2275</v>
      </c>
      <c r="B1360" s="170">
        <v>20268</v>
      </c>
    </row>
    <row r="1361" spans="1:2" x14ac:dyDescent="0.25">
      <c r="A1361" t="s">
        <v>2276</v>
      </c>
      <c r="B1361" s="170">
        <v>20273</v>
      </c>
    </row>
    <row r="1362" spans="1:2" x14ac:dyDescent="0.25">
      <c r="A1362" t="s">
        <v>2277</v>
      </c>
      <c r="B1362" s="170">
        <v>20287</v>
      </c>
    </row>
    <row r="1363" spans="1:2" x14ac:dyDescent="0.25">
      <c r="A1363" t="s">
        <v>2278</v>
      </c>
      <c r="B1363" s="170">
        <v>20290</v>
      </c>
    </row>
    <row r="1364" spans="1:2" x14ac:dyDescent="0.25">
      <c r="A1364" t="s">
        <v>2279</v>
      </c>
      <c r="B1364" s="170">
        <v>20300</v>
      </c>
    </row>
    <row r="1365" spans="1:2" x14ac:dyDescent="0.25">
      <c r="A1365" t="s">
        <v>2280</v>
      </c>
      <c r="B1365" s="170">
        <v>20314</v>
      </c>
    </row>
    <row r="1366" spans="1:2" x14ac:dyDescent="0.25">
      <c r="A1366" t="s">
        <v>2281</v>
      </c>
      <c r="B1366" s="170">
        <v>20328</v>
      </c>
    </row>
    <row r="1367" spans="1:2" x14ac:dyDescent="0.25">
      <c r="A1367" t="s">
        <v>2282</v>
      </c>
      <c r="B1367" s="170">
        <v>20331</v>
      </c>
    </row>
    <row r="1368" spans="1:2" x14ac:dyDescent="0.25">
      <c r="A1368" t="s">
        <v>2283</v>
      </c>
      <c r="B1368" s="170">
        <v>20345</v>
      </c>
    </row>
    <row r="1369" spans="1:2" x14ac:dyDescent="0.25">
      <c r="A1369" t="s">
        <v>2284</v>
      </c>
      <c r="B1369" s="170">
        <v>20359</v>
      </c>
    </row>
    <row r="1370" spans="1:2" x14ac:dyDescent="0.25">
      <c r="A1370" t="s">
        <v>2285</v>
      </c>
      <c r="B1370" s="170">
        <v>20362</v>
      </c>
    </row>
    <row r="1371" spans="1:2" x14ac:dyDescent="0.25">
      <c r="A1371" t="s">
        <v>2286</v>
      </c>
      <c r="B1371" s="170">
        <v>20376</v>
      </c>
    </row>
    <row r="1372" spans="1:2" x14ac:dyDescent="0.25">
      <c r="A1372" t="s">
        <v>2287</v>
      </c>
      <c r="B1372" s="170">
        <v>20383</v>
      </c>
    </row>
    <row r="1373" spans="1:2" x14ac:dyDescent="0.25">
      <c r="A1373" t="s">
        <v>2288</v>
      </c>
      <c r="B1373" s="170">
        <v>20393</v>
      </c>
    </row>
    <row r="1374" spans="1:2" x14ac:dyDescent="0.25">
      <c r="A1374" t="s">
        <v>2289</v>
      </c>
      <c r="B1374" s="170">
        <v>20403</v>
      </c>
    </row>
    <row r="1375" spans="1:2" x14ac:dyDescent="0.25">
      <c r="A1375" t="s">
        <v>2290</v>
      </c>
      <c r="B1375" s="170">
        <v>20417</v>
      </c>
    </row>
    <row r="1376" spans="1:2" x14ac:dyDescent="0.25">
      <c r="A1376" t="s">
        <v>2291</v>
      </c>
      <c r="B1376" s="170">
        <v>20420</v>
      </c>
    </row>
    <row r="1377" spans="1:2" x14ac:dyDescent="0.25">
      <c r="A1377" t="s">
        <v>2292</v>
      </c>
      <c r="B1377" s="170">
        <v>20434</v>
      </c>
    </row>
    <row r="1378" spans="1:2" x14ac:dyDescent="0.25">
      <c r="A1378" t="s">
        <v>2293</v>
      </c>
      <c r="B1378" s="170">
        <v>20448</v>
      </c>
    </row>
    <row r="1379" spans="1:2" x14ac:dyDescent="0.25">
      <c r="A1379" t="s">
        <v>2294</v>
      </c>
      <c r="B1379" s="170">
        <v>20465</v>
      </c>
    </row>
    <row r="1380" spans="1:2" x14ac:dyDescent="0.25">
      <c r="A1380" t="s">
        <v>2295</v>
      </c>
      <c r="B1380" s="170">
        <v>20479</v>
      </c>
    </row>
    <row r="1381" spans="1:2" x14ac:dyDescent="0.25">
      <c r="A1381" t="s">
        <v>2296</v>
      </c>
      <c r="B1381" s="170">
        <v>20482</v>
      </c>
    </row>
    <row r="1382" spans="1:2" x14ac:dyDescent="0.25">
      <c r="A1382" t="s">
        <v>2297</v>
      </c>
      <c r="B1382" s="170">
        <v>20496</v>
      </c>
    </row>
    <row r="1383" spans="1:2" x14ac:dyDescent="0.25">
      <c r="A1383" t="s">
        <v>2298</v>
      </c>
      <c r="B1383" s="170">
        <v>20506</v>
      </c>
    </row>
    <row r="1384" spans="1:2" x14ac:dyDescent="0.25">
      <c r="A1384" t="s">
        <v>2299</v>
      </c>
      <c r="B1384" s="170">
        <v>20514</v>
      </c>
    </row>
    <row r="1385" spans="1:2" x14ac:dyDescent="0.25">
      <c r="A1385" t="s">
        <v>2300</v>
      </c>
      <c r="B1385" s="170">
        <v>20523</v>
      </c>
    </row>
    <row r="1386" spans="1:2" x14ac:dyDescent="0.25">
      <c r="A1386" t="s">
        <v>2301</v>
      </c>
      <c r="B1386" s="170">
        <v>20537</v>
      </c>
    </row>
    <row r="1387" spans="1:2" x14ac:dyDescent="0.25">
      <c r="A1387" t="s">
        <v>2302</v>
      </c>
      <c r="B1387" s="170">
        <v>20540</v>
      </c>
    </row>
    <row r="1388" spans="1:2" x14ac:dyDescent="0.25">
      <c r="A1388" t="s">
        <v>2303</v>
      </c>
      <c r="B1388" s="170">
        <v>20554</v>
      </c>
    </row>
    <row r="1389" spans="1:2" x14ac:dyDescent="0.25">
      <c r="A1389" t="s">
        <v>2304</v>
      </c>
      <c r="B1389" s="170">
        <v>20568</v>
      </c>
    </row>
    <row r="1390" spans="1:2" x14ac:dyDescent="0.25">
      <c r="A1390" t="s">
        <v>2305</v>
      </c>
      <c r="B1390" s="170">
        <v>20571</v>
      </c>
    </row>
    <row r="1391" spans="1:2" x14ac:dyDescent="0.25">
      <c r="A1391" t="s">
        <v>2306</v>
      </c>
      <c r="B1391" s="170">
        <v>20585</v>
      </c>
    </row>
    <row r="1392" spans="1:2" x14ac:dyDescent="0.25">
      <c r="A1392" t="s">
        <v>2307</v>
      </c>
      <c r="B1392" s="170">
        <v>20599</v>
      </c>
    </row>
    <row r="1393" spans="1:2" x14ac:dyDescent="0.25">
      <c r="A1393" t="s">
        <v>2308</v>
      </c>
      <c r="B1393" s="170">
        <v>20609</v>
      </c>
    </row>
    <row r="1394" spans="1:2" x14ac:dyDescent="0.25">
      <c r="A1394" t="s">
        <v>2309</v>
      </c>
      <c r="B1394" s="170">
        <v>20612</v>
      </c>
    </row>
    <row r="1395" spans="1:2" x14ac:dyDescent="0.25">
      <c r="A1395" t="s">
        <v>2310</v>
      </c>
      <c r="B1395" s="170">
        <v>20626</v>
      </c>
    </row>
    <row r="1396" spans="1:2" x14ac:dyDescent="0.25">
      <c r="A1396" t="s">
        <v>2311</v>
      </c>
      <c r="B1396" s="170">
        <v>20630</v>
      </c>
    </row>
    <row r="1397" spans="1:2" x14ac:dyDescent="0.25">
      <c r="A1397" t="s">
        <v>2312</v>
      </c>
      <c r="B1397" s="170">
        <v>20643</v>
      </c>
    </row>
    <row r="1398" spans="1:2" x14ac:dyDescent="0.25">
      <c r="A1398" t="s">
        <v>2313</v>
      </c>
      <c r="B1398" s="170">
        <v>20657</v>
      </c>
    </row>
    <row r="1399" spans="1:2" x14ac:dyDescent="0.25">
      <c r="A1399" t="s">
        <v>2314</v>
      </c>
      <c r="B1399" s="170">
        <v>20660</v>
      </c>
    </row>
    <row r="1400" spans="1:2" x14ac:dyDescent="0.25">
      <c r="A1400" t="s">
        <v>2315</v>
      </c>
      <c r="B1400" s="170">
        <v>20674</v>
      </c>
    </row>
    <row r="1401" spans="1:2" x14ac:dyDescent="0.25">
      <c r="A1401" t="s">
        <v>2316</v>
      </c>
      <c r="B1401" s="170">
        <v>20688</v>
      </c>
    </row>
    <row r="1402" spans="1:2" x14ac:dyDescent="0.25">
      <c r="A1402" t="s">
        <v>2317</v>
      </c>
      <c r="B1402" s="170">
        <v>20701</v>
      </c>
    </row>
    <row r="1403" spans="1:2" x14ac:dyDescent="0.25">
      <c r="A1403" t="s">
        <v>2318</v>
      </c>
      <c r="B1403" s="170">
        <v>20715</v>
      </c>
    </row>
    <row r="1404" spans="1:2" x14ac:dyDescent="0.25">
      <c r="A1404" t="s">
        <v>2319</v>
      </c>
      <c r="B1404" s="170">
        <v>20729</v>
      </c>
    </row>
    <row r="1405" spans="1:2" x14ac:dyDescent="0.25">
      <c r="A1405" t="s">
        <v>2320</v>
      </c>
      <c r="B1405" s="170">
        <v>20732</v>
      </c>
    </row>
    <row r="1406" spans="1:2" x14ac:dyDescent="0.25">
      <c r="A1406" t="s">
        <v>2321</v>
      </c>
      <c r="B1406" s="170">
        <v>20746</v>
      </c>
    </row>
    <row r="1407" spans="1:2" x14ac:dyDescent="0.25">
      <c r="A1407" t="s">
        <v>2322</v>
      </c>
      <c r="B1407" s="170">
        <v>20755</v>
      </c>
    </row>
    <row r="1408" spans="1:2" x14ac:dyDescent="0.25">
      <c r="A1408" t="s">
        <v>2323</v>
      </c>
      <c r="B1408" s="170">
        <v>20763</v>
      </c>
    </row>
    <row r="1409" spans="1:2" x14ac:dyDescent="0.25">
      <c r="A1409" t="s">
        <v>2324</v>
      </c>
      <c r="B1409" s="170">
        <v>20777</v>
      </c>
    </row>
    <row r="1410" spans="1:2" x14ac:dyDescent="0.25">
      <c r="A1410" t="s">
        <v>2325</v>
      </c>
      <c r="B1410" s="170">
        <v>20780</v>
      </c>
    </row>
    <row r="1411" spans="1:2" x14ac:dyDescent="0.25">
      <c r="A1411" t="s">
        <v>2326</v>
      </c>
      <c r="B1411" s="170">
        <v>20804</v>
      </c>
    </row>
    <row r="1412" spans="1:2" x14ac:dyDescent="0.25">
      <c r="A1412" t="s">
        <v>2327</v>
      </c>
      <c r="B1412" s="170">
        <v>20818</v>
      </c>
    </row>
    <row r="1413" spans="1:2" x14ac:dyDescent="0.25">
      <c r="A1413" t="s">
        <v>2328</v>
      </c>
      <c r="B1413" s="170">
        <v>20821</v>
      </c>
    </row>
    <row r="1414" spans="1:2" x14ac:dyDescent="0.25">
      <c r="A1414" t="s">
        <v>2329</v>
      </c>
      <c r="B1414" s="170">
        <v>20835</v>
      </c>
    </row>
    <row r="1415" spans="1:2" x14ac:dyDescent="0.25">
      <c r="A1415" t="s">
        <v>2330</v>
      </c>
      <c r="B1415" s="170">
        <v>20849</v>
      </c>
    </row>
    <row r="1416" spans="1:2" x14ac:dyDescent="0.25">
      <c r="A1416" t="s">
        <v>2331</v>
      </c>
      <c r="B1416" s="170">
        <v>20852</v>
      </c>
    </row>
    <row r="1417" spans="1:2" x14ac:dyDescent="0.25">
      <c r="A1417" t="s">
        <v>2332</v>
      </c>
      <c r="B1417" s="170">
        <v>20883</v>
      </c>
    </row>
    <row r="1418" spans="1:2" x14ac:dyDescent="0.25">
      <c r="A1418" t="s">
        <v>2333</v>
      </c>
      <c r="B1418" s="170">
        <v>20897</v>
      </c>
    </row>
    <row r="1419" spans="1:2" x14ac:dyDescent="0.25">
      <c r="A1419" t="s">
        <v>2334</v>
      </c>
      <c r="B1419" s="170">
        <v>20907</v>
      </c>
    </row>
    <row r="1420" spans="1:2" x14ac:dyDescent="0.25">
      <c r="A1420" t="s">
        <v>2335</v>
      </c>
      <c r="B1420" s="170">
        <v>20910</v>
      </c>
    </row>
    <row r="1421" spans="1:2" x14ac:dyDescent="0.25">
      <c r="A1421" t="s">
        <v>2336</v>
      </c>
      <c r="B1421" s="170">
        <v>20924</v>
      </c>
    </row>
    <row r="1422" spans="1:2" x14ac:dyDescent="0.25">
      <c r="A1422" t="s">
        <v>2337</v>
      </c>
      <c r="B1422" s="170">
        <v>20938</v>
      </c>
    </row>
    <row r="1423" spans="1:2" x14ac:dyDescent="0.25">
      <c r="A1423" t="s">
        <v>2338</v>
      </c>
      <c r="B1423" s="170">
        <v>20941</v>
      </c>
    </row>
    <row r="1424" spans="1:2" x14ac:dyDescent="0.25">
      <c r="A1424" t="s">
        <v>2339</v>
      </c>
      <c r="B1424" s="170">
        <v>20969</v>
      </c>
    </row>
    <row r="1425" spans="1:2" x14ac:dyDescent="0.25">
      <c r="A1425" t="s">
        <v>2340</v>
      </c>
      <c r="B1425" s="170">
        <v>20972</v>
      </c>
    </row>
    <row r="1426" spans="1:2" x14ac:dyDescent="0.25">
      <c r="A1426" t="s">
        <v>2341</v>
      </c>
      <c r="B1426" s="170">
        <v>20986</v>
      </c>
    </row>
    <row r="1427" spans="1:2" x14ac:dyDescent="0.25">
      <c r="A1427" t="s">
        <v>2342</v>
      </c>
      <c r="B1427" s="170">
        <v>20996</v>
      </c>
    </row>
    <row r="1428" spans="1:2" x14ac:dyDescent="0.25">
      <c r="A1428" t="s">
        <v>2343</v>
      </c>
      <c r="B1428" s="170">
        <v>21004</v>
      </c>
    </row>
    <row r="1429" spans="1:2" x14ac:dyDescent="0.25">
      <c r="A1429" t="s">
        <v>2344</v>
      </c>
      <c r="B1429" s="170">
        <v>21035</v>
      </c>
    </row>
    <row r="1430" spans="1:2" x14ac:dyDescent="0.25">
      <c r="A1430" t="s">
        <v>2345</v>
      </c>
      <c r="B1430" s="170">
        <v>21049</v>
      </c>
    </row>
    <row r="1431" spans="1:2" x14ac:dyDescent="0.25">
      <c r="A1431" t="s">
        <v>2346</v>
      </c>
      <c r="B1431" s="170">
        <v>21052</v>
      </c>
    </row>
    <row r="1432" spans="1:2" x14ac:dyDescent="0.25">
      <c r="A1432" t="s">
        <v>2347</v>
      </c>
      <c r="B1432" s="170">
        <v>21066</v>
      </c>
    </row>
    <row r="1433" spans="1:2" x14ac:dyDescent="0.25">
      <c r="A1433" t="s">
        <v>2348</v>
      </c>
      <c r="B1433" s="170">
        <v>21078</v>
      </c>
    </row>
    <row r="1434" spans="1:2" x14ac:dyDescent="0.25">
      <c r="A1434" t="s">
        <v>2349</v>
      </c>
      <c r="B1434" s="170">
        <v>21083</v>
      </c>
    </row>
    <row r="1435" spans="1:2" x14ac:dyDescent="0.25">
      <c r="A1435" t="s">
        <v>2350</v>
      </c>
      <c r="B1435" s="170">
        <v>21097</v>
      </c>
    </row>
    <row r="1436" spans="1:2" x14ac:dyDescent="0.25">
      <c r="A1436" t="s">
        <v>2351</v>
      </c>
      <c r="B1436" s="170">
        <v>21107</v>
      </c>
    </row>
    <row r="1437" spans="1:2" x14ac:dyDescent="0.25">
      <c r="A1437" t="s">
        <v>2352</v>
      </c>
      <c r="B1437" s="170">
        <v>21110</v>
      </c>
    </row>
    <row r="1438" spans="1:2" x14ac:dyDescent="0.25">
      <c r="A1438" t="s">
        <v>2353</v>
      </c>
      <c r="B1438" s="170">
        <v>21124</v>
      </c>
    </row>
    <row r="1439" spans="1:2" x14ac:dyDescent="0.25">
      <c r="A1439" t="s">
        <v>2354</v>
      </c>
      <c r="B1439" s="170">
        <v>21138</v>
      </c>
    </row>
    <row r="1440" spans="1:2" x14ac:dyDescent="0.25">
      <c r="A1440" t="s">
        <v>2355</v>
      </c>
      <c r="B1440" s="170">
        <v>21141</v>
      </c>
    </row>
    <row r="1441" spans="1:2" x14ac:dyDescent="0.25">
      <c r="A1441" t="s">
        <v>2356</v>
      </c>
      <c r="B1441" s="170">
        <v>21155</v>
      </c>
    </row>
    <row r="1442" spans="1:2" x14ac:dyDescent="0.25">
      <c r="A1442" t="s">
        <v>2357</v>
      </c>
      <c r="B1442" s="170">
        <v>21169</v>
      </c>
    </row>
    <row r="1443" spans="1:2" x14ac:dyDescent="0.25">
      <c r="A1443" t="s">
        <v>2358</v>
      </c>
      <c r="B1443" s="170">
        <v>21172</v>
      </c>
    </row>
    <row r="1444" spans="1:2" x14ac:dyDescent="0.25">
      <c r="A1444" t="s">
        <v>2359</v>
      </c>
      <c r="B1444" s="170">
        <v>21186</v>
      </c>
    </row>
    <row r="1445" spans="1:2" x14ac:dyDescent="0.25">
      <c r="A1445" t="s">
        <v>2360</v>
      </c>
      <c r="B1445" s="170">
        <v>21193</v>
      </c>
    </row>
    <row r="1446" spans="1:2" x14ac:dyDescent="0.25">
      <c r="A1446" t="s">
        <v>2361</v>
      </c>
      <c r="B1446" s="170">
        <v>21209</v>
      </c>
    </row>
    <row r="1447" spans="1:2" x14ac:dyDescent="0.25">
      <c r="A1447" t="s">
        <v>2362</v>
      </c>
      <c r="B1447" s="170">
        <v>21213</v>
      </c>
    </row>
    <row r="1448" spans="1:2" x14ac:dyDescent="0.25">
      <c r="A1448" t="s">
        <v>2363</v>
      </c>
      <c r="B1448" s="170">
        <v>21227</v>
      </c>
    </row>
    <row r="1449" spans="1:2" x14ac:dyDescent="0.25">
      <c r="A1449" t="s">
        <v>2364</v>
      </c>
      <c r="B1449" s="170">
        <v>21230</v>
      </c>
    </row>
    <row r="1450" spans="1:2" x14ac:dyDescent="0.25">
      <c r="A1450" t="s">
        <v>2365</v>
      </c>
      <c r="B1450" s="170">
        <v>21244</v>
      </c>
    </row>
    <row r="1451" spans="1:2" x14ac:dyDescent="0.25">
      <c r="A1451" t="s">
        <v>2366</v>
      </c>
      <c r="B1451" s="170">
        <v>21258</v>
      </c>
    </row>
    <row r="1452" spans="1:2" x14ac:dyDescent="0.25">
      <c r="A1452" t="s">
        <v>2367</v>
      </c>
      <c r="B1452" s="170">
        <v>21261</v>
      </c>
    </row>
    <row r="1453" spans="1:2" x14ac:dyDescent="0.25">
      <c r="A1453" t="s">
        <v>2368</v>
      </c>
      <c r="B1453" s="170">
        <v>21275</v>
      </c>
    </row>
    <row r="1454" spans="1:2" x14ac:dyDescent="0.25">
      <c r="A1454" t="s">
        <v>2369</v>
      </c>
      <c r="B1454" s="170">
        <v>21289</v>
      </c>
    </row>
    <row r="1455" spans="1:2" x14ac:dyDescent="0.25">
      <c r="A1455" t="s">
        <v>2370</v>
      </c>
      <c r="B1455" s="170">
        <v>21292</v>
      </c>
    </row>
    <row r="1456" spans="1:2" x14ac:dyDescent="0.25">
      <c r="A1456" t="s">
        <v>2371</v>
      </c>
      <c r="B1456" s="170">
        <v>21302</v>
      </c>
    </row>
    <row r="1457" spans="1:2" x14ac:dyDescent="0.25">
      <c r="A1457" t="s">
        <v>2372</v>
      </c>
      <c r="B1457" s="170">
        <v>21316</v>
      </c>
    </row>
    <row r="1458" spans="1:2" x14ac:dyDescent="0.25">
      <c r="A1458" t="s">
        <v>2373</v>
      </c>
      <c r="B1458" s="170">
        <v>21324</v>
      </c>
    </row>
    <row r="1459" spans="1:2" x14ac:dyDescent="0.25">
      <c r="A1459" t="s">
        <v>2374</v>
      </c>
      <c r="B1459" s="170">
        <v>21333</v>
      </c>
    </row>
    <row r="1460" spans="1:2" x14ac:dyDescent="0.25">
      <c r="A1460" t="s">
        <v>2375</v>
      </c>
      <c r="B1460" s="170">
        <v>21347</v>
      </c>
    </row>
    <row r="1461" spans="1:2" x14ac:dyDescent="0.25">
      <c r="A1461" t="s">
        <v>2376</v>
      </c>
      <c r="B1461" s="170">
        <v>21350</v>
      </c>
    </row>
    <row r="1462" spans="1:2" x14ac:dyDescent="0.25">
      <c r="A1462" t="s">
        <v>2377</v>
      </c>
      <c r="B1462" s="170">
        <v>21364</v>
      </c>
    </row>
    <row r="1463" spans="1:2" x14ac:dyDescent="0.25">
      <c r="A1463" t="s">
        <v>2378</v>
      </c>
      <c r="B1463" s="170">
        <v>21378</v>
      </c>
    </row>
    <row r="1464" spans="1:2" x14ac:dyDescent="0.25">
      <c r="A1464" t="s">
        <v>2379</v>
      </c>
      <c r="B1464" s="170">
        <v>21381</v>
      </c>
    </row>
    <row r="1465" spans="1:2" x14ac:dyDescent="0.25">
      <c r="A1465" t="s">
        <v>2380</v>
      </c>
      <c r="B1465" s="170">
        <v>21395</v>
      </c>
    </row>
    <row r="1466" spans="1:2" x14ac:dyDescent="0.25">
      <c r="A1466" t="s">
        <v>2381</v>
      </c>
      <c r="B1466" s="170">
        <v>21405</v>
      </c>
    </row>
    <row r="1467" spans="1:2" x14ac:dyDescent="0.25">
      <c r="A1467" t="s">
        <v>2382</v>
      </c>
      <c r="B1467" s="170">
        <v>21419</v>
      </c>
    </row>
    <row r="1468" spans="1:2" x14ac:dyDescent="0.25">
      <c r="A1468" t="s">
        <v>2383</v>
      </c>
      <c r="B1468" s="170">
        <v>21422</v>
      </c>
    </row>
    <row r="1469" spans="1:2" x14ac:dyDescent="0.25">
      <c r="A1469" t="s">
        <v>2384</v>
      </c>
      <c r="B1469" s="170">
        <v>21436</v>
      </c>
    </row>
    <row r="1470" spans="1:2" x14ac:dyDescent="0.25">
      <c r="A1470" t="s">
        <v>2385</v>
      </c>
      <c r="B1470" s="170">
        <v>21440</v>
      </c>
    </row>
    <row r="1471" spans="1:2" x14ac:dyDescent="0.25">
      <c r="A1471" t="s">
        <v>2386</v>
      </c>
      <c r="B1471" s="170">
        <v>21453</v>
      </c>
    </row>
    <row r="1472" spans="1:2" x14ac:dyDescent="0.25">
      <c r="A1472" t="s">
        <v>2387</v>
      </c>
      <c r="B1472" s="170">
        <v>21467</v>
      </c>
    </row>
    <row r="1473" spans="1:2" x14ac:dyDescent="0.25">
      <c r="A1473" t="s">
        <v>2388</v>
      </c>
      <c r="B1473" s="170">
        <v>21470</v>
      </c>
    </row>
    <row r="1474" spans="1:2" x14ac:dyDescent="0.25">
      <c r="A1474" t="s">
        <v>2389</v>
      </c>
      <c r="B1474" s="170">
        <v>21484</v>
      </c>
    </row>
    <row r="1475" spans="1:2" x14ac:dyDescent="0.25">
      <c r="A1475" t="s">
        <v>2390</v>
      </c>
      <c r="B1475" s="170">
        <v>21498</v>
      </c>
    </row>
    <row r="1476" spans="1:2" x14ac:dyDescent="0.25">
      <c r="A1476" t="s">
        <v>2391</v>
      </c>
      <c r="B1476" s="170">
        <v>21508</v>
      </c>
    </row>
    <row r="1477" spans="1:2" x14ac:dyDescent="0.25">
      <c r="A1477" t="s">
        <v>2392</v>
      </c>
      <c r="B1477" s="170">
        <v>21511</v>
      </c>
    </row>
    <row r="1478" spans="1:2" x14ac:dyDescent="0.25">
      <c r="A1478" t="s">
        <v>2393</v>
      </c>
      <c r="B1478" s="170">
        <v>21525</v>
      </c>
    </row>
    <row r="1479" spans="1:2" x14ac:dyDescent="0.25">
      <c r="A1479" t="s">
        <v>2394</v>
      </c>
      <c r="B1479" s="170">
        <v>21539</v>
      </c>
    </row>
    <row r="1480" spans="1:2" x14ac:dyDescent="0.25">
      <c r="A1480" t="s">
        <v>2395</v>
      </c>
      <c r="B1480" s="170">
        <v>21542</v>
      </c>
    </row>
    <row r="1481" spans="1:2" x14ac:dyDescent="0.25">
      <c r="A1481" t="s">
        <v>2396</v>
      </c>
      <c r="B1481" s="170">
        <v>21556</v>
      </c>
    </row>
    <row r="1482" spans="1:2" x14ac:dyDescent="0.25">
      <c r="A1482" t="s">
        <v>2397</v>
      </c>
      <c r="B1482" s="170">
        <v>21565</v>
      </c>
    </row>
    <row r="1483" spans="1:2" x14ac:dyDescent="0.25">
      <c r="A1483" t="s">
        <v>2398</v>
      </c>
      <c r="B1483" s="170">
        <v>21587</v>
      </c>
    </row>
    <row r="1484" spans="1:2" x14ac:dyDescent="0.25">
      <c r="A1484" t="s">
        <v>2399</v>
      </c>
      <c r="B1484" s="170">
        <v>21590</v>
      </c>
    </row>
    <row r="1485" spans="1:2" x14ac:dyDescent="0.25">
      <c r="A1485" t="s">
        <v>2400</v>
      </c>
      <c r="B1485" s="170">
        <v>21600</v>
      </c>
    </row>
    <row r="1486" spans="1:2" x14ac:dyDescent="0.25">
      <c r="A1486" t="s">
        <v>2401</v>
      </c>
      <c r="B1486" s="170">
        <v>21614</v>
      </c>
    </row>
    <row r="1487" spans="1:2" x14ac:dyDescent="0.25">
      <c r="A1487" t="s">
        <v>2402</v>
      </c>
      <c r="B1487" s="170">
        <v>21628</v>
      </c>
    </row>
    <row r="1488" spans="1:2" x14ac:dyDescent="0.25">
      <c r="A1488" t="s">
        <v>2403</v>
      </c>
      <c r="B1488" s="170">
        <v>21631</v>
      </c>
    </row>
    <row r="1489" spans="1:2" x14ac:dyDescent="0.25">
      <c r="A1489" t="s">
        <v>2404</v>
      </c>
      <c r="B1489" s="170">
        <v>21645</v>
      </c>
    </row>
    <row r="1490" spans="1:2" x14ac:dyDescent="0.25">
      <c r="A1490" t="s">
        <v>2405</v>
      </c>
      <c r="B1490" s="170">
        <v>21659</v>
      </c>
    </row>
    <row r="1491" spans="1:2" x14ac:dyDescent="0.25">
      <c r="A1491" t="s">
        <v>2406</v>
      </c>
      <c r="B1491" s="170">
        <v>21662</v>
      </c>
    </row>
    <row r="1492" spans="1:2" x14ac:dyDescent="0.25">
      <c r="A1492" t="s">
        <v>2407</v>
      </c>
      <c r="B1492" s="170">
        <v>21676</v>
      </c>
    </row>
    <row r="1493" spans="1:2" x14ac:dyDescent="0.25">
      <c r="A1493" t="s">
        <v>2408</v>
      </c>
      <c r="B1493" s="170">
        <v>21680</v>
      </c>
    </row>
    <row r="1494" spans="1:2" x14ac:dyDescent="0.25">
      <c r="A1494" t="s">
        <v>2409</v>
      </c>
      <c r="B1494" s="170">
        <v>21693</v>
      </c>
    </row>
    <row r="1495" spans="1:2" x14ac:dyDescent="0.25">
      <c r="A1495" t="s">
        <v>2410</v>
      </c>
      <c r="B1495" s="170">
        <v>21703</v>
      </c>
    </row>
    <row r="1496" spans="1:2" x14ac:dyDescent="0.25">
      <c r="A1496" t="s">
        <v>2411</v>
      </c>
      <c r="B1496" s="170">
        <v>21717</v>
      </c>
    </row>
    <row r="1497" spans="1:2" x14ac:dyDescent="0.25">
      <c r="A1497" t="s">
        <v>2412</v>
      </c>
      <c r="B1497" s="170">
        <v>21720</v>
      </c>
    </row>
    <row r="1498" spans="1:2" x14ac:dyDescent="0.25">
      <c r="A1498" t="s">
        <v>2413</v>
      </c>
      <c r="B1498" s="170">
        <v>21734</v>
      </c>
    </row>
    <row r="1499" spans="1:2" x14ac:dyDescent="0.25">
      <c r="A1499" t="s">
        <v>2414</v>
      </c>
      <c r="B1499" s="170">
        <v>21748</v>
      </c>
    </row>
    <row r="1500" spans="1:2" x14ac:dyDescent="0.25">
      <c r="A1500" t="s">
        <v>2415</v>
      </c>
      <c r="B1500" s="170">
        <v>21751</v>
      </c>
    </row>
    <row r="1501" spans="1:2" x14ac:dyDescent="0.25">
      <c r="A1501" t="s">
        <v>2416</v>
      </c>
      <c r="B1501" s="170">
        <v>21779</v>
      </c>
    </row>
    <row r="1502" spans="1:2" x14ac:dyDescent="0.25">
      <c r="A1502" t="s">
        <v>2417</v>
      </c>
      <c r="B1502" s="170">
        <v>21782</v>
      </c>
    </row>
    <row r="1503" spans="1:2" x14ac:dyDescent="0.25">
      <c r="A1503" t="s">
        <v>2418</v>
      </c>
      <c r="B1503" s="170">
        <v>21796</v>
      </c>
    </row>
    <row r="1504" spans="1:2" x14ac:dyDescent="0.25">
      <c r="A1504" t="s">
        <v>2419</v>
      </c>
      <c r="B1504" s="170">
        <v>21806</v>
      </c>
    </row>
    <row r="1505" spans="1:2" x14ac:dyDescent="0.25">
      <c r="A1505" t="s">
        <v>2420</v>
      </c>
      <c r="B1505" s="170">
        <v>21811</v>
      </c>
    </row>
    <row r="1506" spans="1:2" x14ac:dyDescent="0.25">
      <c r="A1506" t="s">
        <v>2421</v>
      </c>
      <c r="B1506" s="170">
        <v>21823</v>
      </c>
    </row>
    <row r="1507" spans="1:2" x14ac:dyDescent="0.25">
      <c r="A1507" t="s">
        <v>2422</v>
      </c>
      <c r="B1507" s="170">
        <v>21837</v>
      </c>
    </row>
    <row r="1508" spans="1:2" x14ac:dyDescent="0.25">
      <c r="A1508" t="s">
        <v>2423</v>
      </c>
      <c r="B1508" s="170">
        <v>21840</v>
      </c>
    </row>
    <row r="1509" spans="1:2" x14ac:dyDescent="0.25">
      <c r="A1509" t="s">
        <v>2424</v>
      </c>
      <c r="B1509" s="170">
        <v>21854</v>
      </c>
    </row>
    <row r="1510" spans="1:2" x14ac:dyDescent="0.25">
      <c r="A1510" t="s">
        <v>2425</v>
      </c>
      <c r="B1510" s="170">
        <v>21868</v>
      </c>
    </row>
    <row r="1511" spans="1:2" x14ac:dyDescent="0.25">
      <c r="A1511" t="s">
        <v>2426</v>
      </c>
      <c r="B1511" s="170">
        <v>21871</v>
      </c>
    </row>
    <row r="1512" spans="1:2" x14ac:dyDescent="0.25">
      <c r="A1512" t="s">
        <v>2427</v>
      </c>
      <c r="B1512" s="170">
        <v>21885</v>
      </c>
    </row>
    <row r="1513" spans="1:2" x14ac:dyDescent="0.25">
      <c r="A1513" t="s">
        <v>2428</v>
      </c>
      <c r="B1513" s="170">
        <v>21899</v>
      </c>
    </row>
    <row r="1514" spans="1:2" x14ac:dyDescent="0.25">
      <c r="A1514" t="s">
        <v>2429</v>
      </c>
      <c r="B1514" s="170">
        <v>21909</v>
      </c>
    </row>
    <row r="1515" spans="1:2" x14ac:dyDescent="0.25">
      <c r="A1515" t="s">
        <v>2430</v>
      </c>
      <c r="B1515" s="170">
        <v>21912</v>
      </c>
    </row>
    <row r="1516" spans="1:2" x14ac:dyDescent="0.25">
      <c r="A1516" t="s">
        <v>2431</v>
      </c>
      <c r="B1516" s="170">
        <v>21926</v>
      </c>
    </row>
    <row r="1517" spans="1:2" x14ac:dyDescent="0.25">
      <c r="A1517" t="s">
        <v>2432</v>
      </c>
      <c r="B1517" s="170">
        <v>21937</v>
      </c>
    </row>
    <row r="1518" spans="1:2" x14ac:dyDescent="0.25">
      <c r="A1518" t="s">
        <v>2433</v>
      </c>
      <c r="B1518" s="170">
        <v>21943</v>
      </c>
    </row>
    <row r="1519" spans="1:2" x14ac:dyDescent="0.25">
      <c r="A1519" t="s">
        <v>2434</v>
      </c>
      <c r="B1519" s="170">
        <v>21957</v>
      </c>
    </row>
    <row r="1520" spans="1:2" x14ac:dyDescent="0.25">
      <c r="A1520" t="s">
        <v>2435</v>
      </c>
      <c r="B1520" s="170">
        <v>21960</v>
      </c>
    </row>
    <row r="1521" spans="1:2" x14ac:dyDescent="0.25">
      <c r="A1521" t="s">
        <v>2436</v>
      </c>
      <c r="B1521" s="170">
        <v>21974</v>
      </c>
    </row>
    <row r="1522" spans="1:2" x14ac:dyDescent="0.25">
      <c r="A1522" t="s">
        <v>2437</v>
      </c>
      <c r="B1522" s="170">
        <v>21988</v>
      </c>
    </row>
    <row r="1523" spans="1:2" x14ac:dyDescent="0.25">
      <c r="A1523" t="s">
        <v>2438</v>
      </c>
      <c r="B1523" s="170">
        <v>21991</v>
      </c>
    </row>
    <row r="1524" spans="1:2" x14ac:dyDescent="0.25">
      <c r="A1524" t="s">
        <v>2439</v>
      </c>
      <c r="B1524" s="170">
        <v>22006</v>
      </c>
    </row>
    <row r="1525" spans="1:2" x14ac:dyDescent="0.25">
      <c r="A1525" t="s">
        <v>2440</v>
      </c>
      <c r="B1525" s="170">
        <v>22019</v>
      </c>
    </row>
    <row r="1526" spans="1:2" x14ac:dyDescent="0.25">
      <c r="A1526" t="s">
        <v>2441</v>
      </c>
      <c r="B1526" s="170">
        <v>22023</v>
      </c>
    </row>
    <row r="1527" spans="1:2" x14ac:dyDescent="0.25">
      <c r="A1527" t="s">
        <v>2442</v>
      </c>
      <c r="B1527" s="170">
        <v>22040</v>
      </c>
    </row>
    <row r="1528" spans="1:2" x14ac:dyDescent="0.25">
      <c r="A1528" t="s">
        <v>2443</v>
      </c>
      <c r="B1528" s="170">
        <v>22054</v>
      </c>
    </row>
    <row r="1529" spans="1:2" x14ac:dyDescent="0.25">
      <c r="A1529" t="s">
        <v>2444</v>
      </c>
      <c r="B1529" s="170">
        <v>22068</v>
      </c>
    </row>
    <row r="1530" spans="1:2" x14ac:dyDescent="0.25">
      <c r="A1530" t="s">
        <v>2445</v>
      </c>
      <c r="B1530" s="170">
        <v>22071</v>
      </c>
    </row>
    <row r="1531" spans="1:2" x14ac:dyDescent="0.25">
      <c r="A1531" t="s">
        <v>2446</v>
      </c>
      <c r="B1531" s="170">
        <v>22085</v>
      </c>
    </row>
    <row r="1532" spans="1:2" x14ac:dyDescent="0.25">
      <c r="A1532" t="s">
        <v>2447</v>
      </c>
      <c r="B1532" s="170">
        <v>22099</v>
      </c>
    </row>
    <row r="1533" spans="1:2" x14ac:dyDescent="0.25">
      <c r="A1533" t="s">
        <v>2448</v>
      </c>
      <c r="B1533" s="170">
        <v>22109</v>
      </c>
    </row>
    <row r="1534" spans="1:2" x14ac:dyDescent="0.25">
      <c r="A1534" t="s">
        <v>2449</v>
      </c>
      <c r="B1534" s="170">
        <v>22112</v>
      </c>
    </row>
    <row r="1535" spans="1:2" x14ac:dyDescent="0.25">
      <c r="A1535" t="s">
        <v>2450</v>
      </c>
      <c r="B1535" s="170">
        <v>22126</v>
      </c>
    </row>
    <row r="1536" spans="1:2" x14ac:dyDescent="0.25">
      <c r="A1536" t="s">
        <v>2451</v>
      </c>
      <c r="B1536" s="170">
        <v>22134</v>
      </c>
    </row>
    <row r="1537" spans="1:2" x14ac:dyDescent="0.25">
      <c r="A1537" t="s">
        <v>2452</v>
      </c>
      <c r="B1537" s="170">
        <v>22143</v>
      </c>
    </row>
    <row r="1538" spans="1:2" x14ac:dyDescent="0.25">
      <c r="A1538" t="s">
        <v>2453</v>
      </c>
      <c r="B1538" s="170">
        <v>22157</v>
      </c>
    </row>
    <row r="1539" spans="1:2" x14ac:dyDescent="0.25">
      <c r="A1539" t="s">
        <v>2454</v>
      </c>
      <c r="B1539" s="170">
        <v>22160</v>
      </c>
    </row>
    <row r="1540" spans="1:2" x14ac:dyDescent="0.25">
      <c r="A1540" t="s">
        <v>2455</v>
      </c>
      <c r="B1540" s="170">
        <v>22174</v>
      </c>
    </row>
    <row r="1541" spans="1:2" x14ac:dyDescent="0.25">
      <c r="A1541" t="s">
        <v>2456</v>
      </c>
      <c r="B1541" s="170">
        <v>22188</v>
      </c>
    </row>
    <row r="1542" spans="1:2" x14ac:dyDescent="0.25">
      <c r="A1542" t="s">
        <v>2457</v>
      </c>
      <c r="B1542" s="170">
        <v>22191</v>
      </c>
    </row>
    <row r="1543" spans="1:2" x14ac:dyDescent="0.25">
      <c r="A1543" t="s">
        <v>2458</v>
      </c>
      <c r="B1543" s="170">
        <v>22201</v>
      </c>
    </row>
    <row r="1544" spans="1:2" x14ac:dyDescent="0.25">
      <c r="A1544" t="s">
        <v>2459</v>
      </c>
      <c r="B1544" s="170">
        <v>22215</v>
      </c>
    </row>
    <row r="1545" spans="1:2" x14ac:dyDescent="0.25">
      <c r="A1545" t="s">
        <v>2460</v>
      </c>
      <c r="B1545" s="170">
        <v>22229</v>
      </c>
    </row>
    <row r="1546" spans="1:2" x14ac:dyDescent="0.25">
      <c r="A1546" t="s">
        <v>2461</v>
      </c>
      <c r="B1546" s="170">
        <v>22232</v>
      </c>
    </row>
    <row r="1547" spans="1:2" x14ac:dyDescent="0.25">
      <c r="A1547" t="s">
        <v>2462</v>
      </c>
      <c r="B1547" s="170">
        <v>22246</v>
      </c>
    </row>
    <row r="1548" spans="1:2" x14ac:dyDescent="0.25">
      <c r="A1548" t="s">
        <v>2463</v>
      </c>
      <c r="B1548" s="170">
        <v>22250</v>
      </c>
    </row>
    <row r="1549" spans="1:2" x14ac:dyDescent="0.25">
      <c r="A1549" t="s">
        <v>2464</v>
      </c>
      <c r="B1549" s="170">
        <v>22263</v>
      </c>
    </row>
    <row r="1550" spans="1:2" x14ac:dyDescent="0.25">
      <c r="A1550" t="s">
        <v>2465</v>
      </c>
      <c r="B1550" s="170">
        <v>22277</v>
      </c>
    </row>
    <row r="1551" spans="1:2" x14ac:dyDescent="0.25">
      <c r="A1551" t="s">
        <v>2466</v>
      </c>
      <c r="B1551" s="170">
        <v>22280</v>
      </c>
    </row>
    <row r="1552" spans="1:2" x14ac:dyDescent="0.25">
      <c r="A1552" t="s">
        <v>2467</v>
      </c>
      <c r="B1552" s="170">
        <v>22304</v>
      </c>
    </row>
    <row r="1553" spans="1:2" x14ac:dyDescent="0.25">
      <c r="A1553" t="s">
        <v>2468</v>
      </c>
      <c r="B1553" s="170">
        <v>22318</v>
      </c>
    </row>
    <row r="1554" spans="1:2" x14ac:dyDescent="0.25">
      <c r="A1554" t="s">
        <v>2469</v>
      </c>
      <c r="B1554" s="170">
        <v>22321</v>
      </c>
    </row>
    <row r="1555" spans="1:2" x14ac:dyDescent="0.25">
      <c r="A1555" t="s">
        <v>2470</v>
      </c>
      <c r="B1555" s="170">
        <v>22335</v>
      </c>
    </row>
    <row r="1556" spans="1:2" x14ac:dyDescent="0.25">
      <c r="A1556" t="s">
        <v>2471</v>
      </c>
      <c r="B1556" s="170">
        <v>22352</v>
      </c>
    </row>
    <row r="1557" spans="1:2" x14ac:dyDescent="0.25">
      <c r="A1557" t="s">
        <v>2472</v>
      </c>
      <c r="B1557" s="170">
        <v>22375</v>
      </c>
    </row>
    <row r="1558" spans="1:2" x14ac:dyDescent="0.25">
      <c r="A1558" t="s">
        <v>2473</v>
      </c>
      <c r="B1558" s="170">
        <v>22383</v>
      </c>
    </row>
    <row r="1559" spans="1:2" x14ac:dyDescent="0.25">
      <c r="A1559" t="s">
        <v>2474</v>
      </c>
      <c r="B1559" s="170">
        <v>22397</v>
      </c>
    </row>
    <row r="1560" spans="1:2" x14ac:dyDescent="0.25">
      <c r="A1560" t="s">
        <v>2475</v>
      </c>
      <c r="B1560" s="170">
        <v>22407</v>
      </c>
    </row>
    <row r="1561" spans="1:2" x14ac:dyDescent="0.25">
      <c r="A1561" t="s">
        <v>2476</v>
      </c>
      <c r="B1561" s="170">
        <v>22410</v>
      </c>
    </row>
    <row r="1562" spans="1:2" x14ac:dyDescent="0.25">
      <c r="A1562" t="s">
        <v>2477</v>
      </c>
      <c r="B1562" s="170">
        <v>22424</v>
      </c>
    </row>
    <row r="1563" spans="1:2" x14ac:dyDescent="0.25">
      <c r="A1563" t="s">
        <v>2478</v>
      </c>
      <c r="B1563" s="170">
        <v>22438</v>
      </c>
    </row>
    <row r="1564" spans="1:2" x14ac:dyDescent="0.25">
      <c r="A1564" t="s">
        <v>2479</v>
      </c>
      <c r="B1564" s="170">
        <v>22441</v>
      </c>
    </row>
    <row r="1565" spans="1:2" x14ac:dyDescent="0.25">
      <c r="A1565" t="s">
        <v>2480</v>
      </c>
      <c r="B1565" s="170">
        <v>22455</v>
      </c>
    </row>
    <row r="1566" spans="1:2" x14ac:dyDescent="0.25">
      <c r="A1566" t="s">
        <v>2481</v>
      </c>
      <c r="B1566" s="170">
        <v>22469</v>
      </c>
    </row>
    <row r="1567" spans="1:2" x14ac:dyDescent="0.25">
      <c r="A1567" t="s">
        <v>2482</v>
      </c>
      <c r="B1567" s="170">
        <v>22472</v>
      </c>
    </row>
    <row r="1568" spans="1:2" x14ac:dyDescent="0.25">
      <c r="A1568" t="s">
        <v>2483</v>
      </c>
      <c r="B1568" s="170">
        <v>22486</v>
      </c>
    </row>
    <row r="1569" spans="1:2" x14ac:dyDescent="0.25">
      <c r="A1569" t="s">
        <v>2484</v>
      </c>
      <c r="B1569" s="170">
        <v>22490</v>
      </c>
    </row>
    <row r="1570" spans="1:2" x14ac:dyDescent="0.25">
      <c r="A1570" t="s">
        <v>2485</v>
      </c>
      <c r="B1570" s="170">
        <v>22506</v>
      </c>
    </row>
    <row r="1571" spans="1:2" x14ac:dyDescent="0.25">
      <c r="A1571" t="s">
        <v>2486</v>
      </c>
      <c r="B1571" s="170">
        <v>22513</v>
      </c>
    </row>
    <row r="1572" spans="1:2" x14ac:dyDescent="0.25">
      <c r="A1572" t="s">
        <v>2487</v>
      </c>
      <c r="B1572" s="170">
        <v>22527</v>
      </c>
    </row>
    <row r="1573" spans="1:2" x14ac:dyDescent="0.25">
      <c r="A1573" t="s">
        <v>2488</v>
      </c>
      <c r="B1573" s="170">
        <v>22530</v>
      </c>
    </row>
    <row r="1574" spans="1:2" x14ac:dyDescent="0.25">
      <c r="A1574" t="s">
        <v>2489</v>
      </c>
      <c r="B1574" s="170">
        <v>22544</v>
      </c>
    </row>
    <row r="1575" spans="1:2" x14ac:dyDescent="0.25">
      <c r="A1575" t="s">
        <v>2490</v>
      </c>
      <c r="B1575" s="170">
        <v>22558</v>
      </c>
    </row>
    <row r="1576" spans="1:2" x14ac:dyDescent="0.25">
      <c r="A1576" t="s">
        <v>2491</v>
      </c>
      <c r="B1576" s="170">
        <v>22561</v>
      </c>
    </row>
    <row r="1577" spans="1:2" x14ac:dyDescent="0.25">
      <c r="A1577" t="s">
        <v>2492</v>
      </c>
      <c r="B1577" s="170">
        <v>22575</v>
      </c>
    </row>
    <row r="1578" spans="1:2" x14ac:dyDescent="0.25">
      <c r="A1578" t="s">
        <v>2493</v>
      </c>
      <c r="B1578" s="170">
        <v>22589</v>
      </c>
    </row>
    <row r="1579" spans="1:2" x14ac:dyDescent="0.25">
      <c r="A1579" t="s">
        <v>2494</v>
      </c>
      <c r="B1579" s="170">
        <v>22592</v>
      </c>
    </row>
    <row r="1580" spans="1:2" x14ac:dyDescent="0.25">
      <c r="A1580" t="s">
        <v>2495</v>
      </c>
      <c r="B1580" s="170">
        <v>22602</v>
      </c>
    </row>
    <row r="1581" spans="1:2" x14ac:dyDescent="0.25">
      <c r="A1581" t="s">
        <v>2496</v>
      </c>
      <c r="B1581" s="170">
        <v>22616</v>
      </c>
    </row>
    <row r="1582" spans="1:2" x14ac:dyDescent="0.25">
      <c r="A1582" t="s">
        <v>2497</v>
      </c>
      <c r="B1582" s="170">
        <v>22633</v>
      </c>
    </row>
    <row r="1583" spans="1:2" x14ac:dyDescent="0.25">
      <c r="A1583" t="s">
        <v>2498</v>
      </c>
      <c r="B1583" s="170">
        <v>22647</v>
      </c>
    </row>
    <row r="1584" spans="1:2" x14ac:dyDescent="0.25">
      <c r="A1584" t="s">
        <v>2499</v>
      </c>
      <c r="B1584" s="170">
        <v>22650</v>
      </c>
    </row>
    <row r="1585" spans="1:2" x14ac:dyDescent="0.25">
      <c r="A1585" t="s">
        <v>2500</v>
      </c>
      <c r="B1585" s="170">
        <v>22664</v>
      </c>
    </row>
    <row r="1586" spans="1:2" x14ac:dyDescent="0.25">
      <c r="A1586" t="s">
        <v>2501</v>
      </c>
      <c r="B1586" s="170">
        <v>22678</v>
      </c>
    </row>
    <row r="1587" spans="1:2" x14ac:dyDescent="0.25">
      <c r="A1587" t="s">
        <v>2502</v>
      </c>
      <c r="B1587" s="170">
        <v>22681</v>
      </c>
    </row>
    <row r="1588" spans="1:2" x14ac:dyDescent="0.25">
      <c r="A1588" t="s">
        <v>2503</v>
      </c>
      <c r="B1588" s="170">
        <v>22695</v>
      </c>
    </row>
    <row r="1589" spans="1:2" x14ac:dyDescent="0.25">
      <c r="A1589" t="s">
        <v>2504</v>
      </c>
      <c r="B1589" s="170">
        <v>22705</v>
      </c>
    </row>
    <row r="1590" spans="1:2" x14ac:dyDescent="0.25">
      <c r="A1590" t="s">
        <v>2505</v>
      </c>
      <c r="B1590" s="170">
        <v>22719</v>
      </c>
    </row>
    <row r="1591" spans="1:2" x14ac:dyDescent="0.25">
      <c r="A1591" t="s">
        <v>2506</v>
      </c>
      <c r="B1591" s="170">
        <v>22722</v>
      </c>
    </row>
    <row r="1592" spans="1:2" x14ac:dyDescent="0.25">
      <c r="A1592" t="s">
        <v>2507</v>
      </c>
      <c r="B1592" s="170">
        <v>22736</v>
      </c>
    </row>
    <row r="1593" spans="1:2" x14ac:dyDescent="0.25">
      <c r="A1593" t="s">
        <v>2508</v>
      </c>
      <c r="B1593" s="170">
        <v>22747</v>
      </c>
    </row>
    <row r="1594" spans="1:2" x14ac:dyDescent="0.25">
      <c r="A1594" t="s">
        <v>2509</v>
      </c>
      <c r="B1594" s="170">
        <v>22753</v>
      </c>
    </row>
    <row r="1595" spans="1:2" x14ac:dyDescent="0.25">
      <c r="A1595" t="s">
        <v>2510</v>
      </c>
      <c r="B1595" s="170">
        <v>22767</v>
      </c>
    </row>
    <row r="1596" spans="1:2" x14ac:dyDescent="0.25">
      <c r="A1596" t="s">
        <v>2511</v>
      </c>
      <c r="B1596" s="170">
        <v>22770</v>
      </c>
    </row>
    <row r="1597" spans="1:2" x14ac:dyDescent="0.25">
      <c r="A1597" t="s">
        <v>2512</v>
      </c>
      <c r="B1597" s="170">
        <v>22784</v>
      </c>
    </row>
    <row r="1598" spans="1:2" x14ac:dyDescent="0.25">
      <c r="A1598" t="s">
        <v>2513</v>
      </c>
      <c r="B1598" s="170">
        <v>22798</v>
      </c>
    </row>
    <row r="1599" spans="1:2" x14ac:dyDescent="0.25">
      <c r="A1599" t="s">
        <v>2514</v>
      </c>
      <c r="B1599" s="170">
        <v>22808</v>
      </c>
    </row>
    <row r="1600" spans="1:2" x14ac:dyDescent="0.25">
      <c r="A1600" t="s">
        <v>2515</v>
      </c>
      <c r="B1600" s="170">
        <v>22811</v>
      </c>
    </row>
    <row r="1601" spans="1:2" x14ac:dyDescent="0.25">
      <c r="A1601" t="s">
        <v>2516</v>
      </c>
      <c r="B1601" s="170">
        <v>22825</v>
      </c>
    </row>
    <row r="1602" spans="1:2" x14ac:dyDescent="0.25">
      <c r="A1602" t="s">
        <v>2517</v>
      </c>
      <c r="B1602" s="170">
        <v>22839</v>
      </c>
    </row>
    <row r="1603" spans="1:2" x14ac:dyDescent="0.25">
      <c r="A1603" t="s">
        <v>2518</v>
      </c>
      <c r="B1603" s="170">
        <v>22842</v>
      </c>
    </row>
    <row r="1604" spans="1:2" x14ac:dyDescent="0.25">
      <c r="A1604" t="s">
        <v>2519</v>
      </c>
      <c r="B1604" s="170">
        <v>22856</v>
      </c>
    </row>
    <row r="1605" spans="1:2" x14ac:dyDescent="0.25">
      <c r="A1605" t="s">
        <v>2520</v>
      </c>
      <c r="B1605" s="170">
        <v>22862</v>
      </c>
    </row>
    <row r="1606" spans="1:2" x14ac:dyDescent="0.25">
      <c r="A1606" t="s">
        <v>2521</v>
      </c>
      <c r="B1606" s="170">
        <v>22873</v>
      </c>
    </row>
    <row r="1607" spans="1:2" x14ac:dyDescent="0.25">
      <c r="A1607" t="s">
        <v>2522</v>
      </c>
      <c r="B1607" s="170">
        <v>22887</v>
      </c>
    </row>
    <row r="1608" spans="1:2" x14ac:dyDescent="0.25">
      <c r="A1608" t="s">
        <v>2523</v>
      </c>
      <c r="B1608" s="170">
        <v>22890</v>
      </c>
    </row>
    <row r="1609" spans="1:2" x14ac:dyDescent="0.25">
      <c r="A1609" t="s">
        <v>2524</v>
      </c>
      <c r="B1609" s="170">
        <v>22914</v>
      </c>
    </row>
    <row r="1610" spans="1:2" x14ac:dyDescent="0.25">
      <c r="A1610" t="s">
        <v>2525</v>
      </c>
      <c r="B1610" s="170">
        <v>22928</v>
      </c>
    </row>
    <row r="1611" spans="1:2" x14ac:dyDescent="0.25">
      <c r="A1611" t="s">
        <v>2526</v>
      </c>
      <c r="B1611" s="170">
        <v>22931</v>
      </c>
    </row>
    <row r="1612" spans="1:2" x14ac:dyDescent="0.25">
      <c r="A1612" t="s">
        <v>2527</v>
      </c>
      <c r="B1612" s="170">
        <v>22945</v>
      </c>
    </row>
    <row r="1613" spans="1:2" x14ac:dyDescent="0.25">
      <c r="A1613" t="s">
        <v>2528</v>
      </c>
      <c r="B1613" s="170">
        <v>22959</v>
      </c>
    </row>
    <row r="1614" spans="1:2" x14ac:dyDescent="0.25">
      <c r="A1614" t="s">
        <v>2529</v>
      </c>
      <c r="B1614" s="170">
        <v>22962</v>
      </c>
    </row>
    <row r="1615" spans="1:2" x14ac:dyDescent="0.25">
      <c r="A1615" t="s">
        <v>2530</v>
      </c>
      <c r="B1615" s="170">
        <v>22976</v>
      </c>
    </row>
    <row r="1616" spans="1:2" x14ac:dyDescent="0.25">
      <c r="A1616" t="s">
        <v>2531</v>
      </c>
      <c r="B1616" s="170">
        <v>22988</v>
      </c>
    </row>
    <row r="1617" spans="1:2" x14ac:dyDescent="0.25">
      <c r="A1617" t="s">
        <v>2532</v>
      </c>
      <c r="B1617" s="170">
        <v>22993</v>
      </c>
    </row>
    <row r="1618" spans="1:2" x14ac:dyDescent="0.25">
      <c r="A1618" t="s">
        <v>2533</v>
      </c>
      <c r="B1618" s="170">
        <v>23008</v>
      </c>
    </row>
    <row r="1619" spans="1:2" x14ac:dyDescent="0.25">
      <c r="A1619" t="s">
        <v>2534</v>
      </c>
      <c r="B1619" s="170">
        <v>23011</v>
      </c>
    </row>
    <row r="1620" spans="1:2" x14ac:dyDescent="0.25">
      <c r="A1620" t="s">
        <v>2535</v>
      </c>
      <c r="B1620" s="170">
        <v>23025</v>
      </c>
    </row>
    <row r="1621" spans="1:2" x14ac:dyDescent="0.25">
      <c r="A1621" t="s">
        <v>2536</v>
      </c>
      <c r="B1621" s="170">
        <v>23039</v>
      </c>
    </row>
    <row r="1622" spans="1:2" x14ac:dyDescent="0.25">
      <c r="A1622" t="s">
        <v>2537</v>
      </c>
      <c r="B1622" s="170">
        <v>23042</v>
      </c>
    </row>
    <row r="1623" spans="1:2" x14ac:dyDescent="0.25">
      <c r="A1623" t="s">
        <v>2538</v>
      </c>
      <c r="B1623" s="170">
        <v>23056</v>
      </c>
    </row>
    <row r="1624" spans="1:2" x14ac:dyDescent="0.25">
      <c r="A1624" t="s">
        <v>2539</v>
      </c>
      <c r="B1624" s="170">
        <v>23060</v>
      </c>
    </row>
    <row r="1625" spans="1:2" x14ac:dyDescent="0.25">
      <c r="A1625" t="s">
        <v>2540</v>
      </c>
      <c r="B1625" s="170">
        <v>23073</v>
      </c>
    </row>
    <row r="1626" spans="1:2" x14ac:dyDescent="0.25">
      <c r="A1626" t="s">
        <v>2541</v>
      </c>
      <c r="B1626" s="170">
        <v>23087</v>
      </c>
    </row>
    <row r="1627" spans="1:2" x14ac:dyDescent="0.25">
      <c r="A1627" t="s">
        <v>2542</v>
      </c>
      <c r="B1627" s="170">
        <v>23090</v>
      </c>
    </row>
    <row r="1628" spans="1:2" x14ac:dyDescent="0.25">
      <c r="A1628" t="s">
        <v>2543</v>
      </c>
      <c r="B1628" s="170">
        <v>23100</v>
      </c>
    </row>
    <row r="1629" spans="1:2" x14ac:dyDescent="0.25">
      <c r="A1629" t="s">
        <v>2544</v>
      </c>
      <c r="B1629" s="170">
        <v>23114</v>
      </c>
    </row>
    <row r="1630" spans="1:2" x14ac:dyDescent="0.25">
      <c r="A1630" t="s">
        <v>2545</v>
      </c>
      <c r="B1630" s="170">
        <v>23128</v>
      </c>
    </row>
    <row r="1631" spans="1:2" x14ac:dyDescent="0.25">
      <c r="A1631" t="s">
        <v>2546</v>
      </c>
      <c r="B1631" s="170">
        <v>23131</v>
      </c>
    </row>
    <row r="1632" spans="1:2" x14ac:dyDescent="0.25">
      <c r="A1632" t="s">
        <v>2547</v>
      </c>
      <c r="B1632" s="170">
        <v>23159</v>
      </c>
    </row>
    <row r="1633" spans="1:2" x14ac:dyDescent="0.25">
      <c r="A1633" t="s">
        <v>2548</v>
      </c>
      <c r="B1633" s="170">
        <v>23162</v>
      </c>
    </row>
    <row r="1634" spans="1:2" x14ac:dyDescent="0.25">
      <c r="A1634" t="s">
        <v>2549</v>
      </c>
      <c r="B1634" s="170">
        <v>23176</v>
      </c>
    </row>
    <row r="1635" spans="1:2" x14ac:dyDescent="0.25">
      <c r="A1635" t="s">
        <v>2550</v>
      </c>
      <c r="B1635" s="170">
        <v>23185</v>
      </c>
    </row>
    <row r="1636" spans="1:2" x14ac:dyDescent="0.25">
      <c r="A1636" t="s">
        <v>2551</v>
      </c>
      <c r="B1636" s="170">
        <v>23193</v>
      </c>
    </row>
    <row r="1637" spans="1:2" x14ac:dyDescent="0.25">
      <c r="A1637" t="s">
        <v>2552</v>
      </c>
      <c r="B1637" s="170">
        <v>23203</v>
      </c>
    </row>
    <row r="1638" spans="1:2" x14ac:dyDescent="0.25">
      <c r="A1638" t="s">
        <v>2553</v>
      </c>
      <c r="B1638" s="170">
        <v>23217</v>
      </c>
    </row>
    <row r="1639" spans="1:2" x14ac:dyDescent="0.25">
      <c r="A1639" t="s">
        <v>2554</v>
      </c>
      <c r="B1639" s="170">
        <v>23220</v>
      </c>
    </row>
    <row r="1640" spans="1:2" x14ac:dyDescent="0.25">
      <c r="A1640" t="s">
        <v>2555</v>
      </c>
      <c r="B1640" s="170">
        <v>23234</v>
      </c>
    </row>
    <row r="1641" spans="1:2" x14ac:dyDescent="0.25">
      <c r="A1641" t="s">
        <v>2556</v>
      </c>
      <c r="B1641" s="170">
        <v>23251</v>
      </c>
    </row>
    <row r="1642" spans="1:2" x14ac:dyDescent="0.25">
      <c r="A1642" t="s">
        <v>2557</v>
      </c>
      <c r="B1642" s="170">
        <v>23265</v>
      </c>
    </row>
    <row r="1643" spans="1:2" x14ac:dyDescent="0.25">
      <c r="A1643" t="s">
        <v>2558</v>
      </c>
      <c r="B1643" s="170">
        <v>23279</v>
      </c>
    </row>
    <row r="1644" spans="1:2" x14ac:dyDescent="0.25">
      <c r="A1644" t="s">
        <v>2559</v>
      </c>
      <c r="B1644" s="170">
        <v>23282</v>
      </c>
    </row>
    <row r="1645" spans="1:2" x14ac:dyDescent="0.25">
      <c r="A1645" t="s">
        <v>2560</v>
      </c>
      <c r="B1645" s="170">
        <v>23296</v>
      </c>
    </row>
    <row r="1646" spans="1:2" x14ac:dyDescent="0.25">
      <c r="A1646" t="s">
        <v>2561</v>
      </c>
      <c r="B1646" s="170">
        <v>23306</v>
      </c>
    </row>
    <row r="1647" spans="1:2" x14ac:dyDescent="0.25">
      <c r="A1647" t="s">
        <v>2562</v>
      </c>
      <c r="B1647" s="170">
        <v>23323</v>
      </c>
    </row>
    <row r="1648" spans="1:2" x14ac:dyDescent="0.25">
      <c r="A1648" t="s">
        <v>2563</v>
      </c>
      <c r="B1648" s="170">
        <v>23337</v>
      </c>
    </row>
    <row r="1649" spans="1:2" x14ac:dyDescent="0.25">
      <c r="A1649" t="s">
        <v>2564</v>
      </c>
      <c r="B1649" s="170">
        <v>23340</v>
      </c>
    </row>
    <row r="1650" spans="1:2" x14ac:dyDescent="0.25">
      <c r="A1650" t="s">
        <v>2565</v>
      </c>
      <c r="B1650" s="170">
        <v>23354</v>
      </c>
    </row>
    <row r="1651" spans="1:2" x14ac:dyDescent="0.25">
      <c r="A1651" t="s">
        <v>2566</v>
      </c>
      <c r="B1651" s="170">
        <v>23368</v>
      </c>
    </row>
    <row r="1652" spans="1:2" x14ac:dyDescent="0.25">
      <c r="A1652" t="s">
        <v>2567</v>
      </c>
      <c r="B1652" s="170">
        <v>23385</v>
      </c>
    </row>
    <row r="1653" spans="1:2" x14ac:dyDescent="0.25">
      <c r="A1653" t="s">
        <v>2568</v>
      </c>
      <c r="B1653" s="170">
        <v>23399</v>
      </c>
    </row>
    <row r="1654" spans="1:2" x14ac:dyDescent="0.25">
      <c r="A1654" t="s">
        <v>2569</v>
      </c>
      <c r="B1654" s="170">
        <v>23409</v>
      </c>
    </row>
    <row r="1655" spans="1:2" x14ac:dyDescent="0.25">
      <c r="A1655" t="s">
        <v>2570</v>
      </c>
      <c r="B1655" s="170">
        <v>23412</v>
      </c>
    </row>
    <row r="1656" spans="1:2" x14ac:dyDescent="0.25">
      <c r="A1656" t="s">
        <v>2571</v>
      </c>
      <c r="B1656" s="170">
        <v>23426</v>
      </c>
    </row>
    <row r="1657" spans="1:2" x14ac:dyDescent="0.25">
      <c r="A1657" t="s">
        <v>2572</v>
      </c>
      <c r="B1657" s="170">
        <v>23431</v>
      </c>
    </row>
    <row r="1658" spans="1:2" x14ac:dyDescent="0.25">
      <c r="A1658" t="s">
        <v>2573</v>
      </c>
      <c r="B1658" s="170">
        <v>23443</v>
      </c>
    </row>
    <row r="1659" spans="1:2" x14ac:dyDescent="0.25">
      <c r="A1659" t="s">
        <v>2574</v>
      </c>
      <c r="B1659" s="170">
        <v>23457</v>
      </c>
    </row>
    <row r="1660" spans="1:2" x14ac:dyDescent="0.25">
      <c r="A1660" t="s">
        <v>2575</v>
      </c>
      <c r="B1660" s="170">
        <v>23460</v>
      </c>
    </row>
    <row r="1661" spans="1:2" x14ac:dyDescent="0.25">
      <c r="A1661" t="s">
        <v>2576</v>
      </c>
      <c r="B1661" s="170">
        <v>23474</v>
      </c>
    </row>
    <row r="1662" spans="1:2" x14ac:dyDescent="0.25">
      <c r="A1662" t="s">
        <v>2577</v>
      </c>
      <c r="B1662" s="170">
        <v>23488</v>
      </c>
    </row>
    <row r="1663" spans="1:2" x14ac:dyDescent="0.25">
      <c r="A1663" t="s">
        <v>2578</v>
      </c>
      <c r="B1663" s="170">
        <v>23491</v>
      </c>
    </row>
    <row r="1664" spans="1:2" x14ac:dyDescent="0.25">
      <c r="A1664" t="s">
        <v>2579</v>
      </c>
      <c r="B1664" s="170">
        <v>23501</v>
      </c>
    </row>
    <row r="1665" spans="1:2" x14ac:dyDescent="0.25">
      <c r="A1665" t="s">
        <v>2580</v>
      </c>
      <c r="B1665" s="170">
        <v>23515</v>
      </c>
    </row>
    <row r="1666" spans="1:2" x14ac:dyDescent="0.25">
      <c r="A1666" t="s">
        <v>2581</v>
      </c>
      <c r="B1666" s="170">
        <v>23529</v>
      </c>
    </row>
    <row r="1667" spans="1:2" x14ac:dyDescent="0.25">
      <c r="A1667" t="s">
        <v>2582</v>
      </c>
      <c r="B1667" s="170">
        <v>23532</v>
      </c>
    </row>
    <row r="1668" spans="1:2" x14ac:dyDescent="0.25">
      <c r="A1668" t="s">
        <v>2583</v>
      </c>
      <c r="B1668" s="170">
        <v>23546</v>
      </c>
    </row>
    <row r="1669" spans="1:2" x14ac:dyDescent="0.25">
      <c r="A1669" t="s">
        <v>2584</v>
      </c>
      <c r="B1669" s="170">
        <v>23557</v>
      </c>
    </row>
    <row r="1670" spans="1:2" x14ac:dyDescent="0.25">
      <c r="A1670" t="s">
        <v>2585</v>
      </c>
      <c r="B1670" s="170">
        <v>23563</v>
      </c>
    </row>
    <row r="1671" spans="1:2" x14ac:dyDescent="0.25">
      <c r="A1671" t="s">
        <v>2586</v>
      </c>
      <c r="B1671" s="170">
        <v>23577</v>
      </c>
    </row>
    <row r="1672" spans="1:2" x14ac:dyDescent="0.25">
      <c r="A1672" t="s">
        <v>2587</v>
      </c>
      <c r="B1672" s="170">
        <v>23580</v>
      </c>
    </row>
    <row r="1673" spans="1:2" x14ac:dyDescent="0.25">
      <c r="A1673" t="s">
        <v>2588</v>
      </c>
      <c r="B1673" s="170">
        <v>23594</v>
      </c>
    </row>
    <row r="1674" spans="1:2" x14ac:dyDescent="0.25">
      <c r="A1674" t="s">
        <v>2589</v>
      </c>
      <c r="B1674" s="170">
        <v>23604</v>
      </c>
    </row>
    <row r="1675" spans="1:2" x14ac:dyDescent="0.25">
      <c r="A1675" t="s">
        <v>2590</v>
      </c>
      <c r="B1675" s="170">
        <v>23618</v>
      </c>
    </row>
    <row r="1676" spans="1:2" x14ac:dyDescent="0.25">
      <c r="A1676" t="s">
        <v>2591</v>
      </c>
      <c r="B1676" s="170">
        <v>23621</v>
      </c>
    </row>
    <row r="1677" spans="1:2" x14ac:dyDescent="0.25">
      <c r="A1677" t="s">
        <v>2592</v>
      </c>
      <c r="B1677" s="170">
        <v>23635</v>
      </c>
    </row>
    <row r="1678" spans="1:2" x14ac:dyDescent="0.25">
      <c r="A1678" t="s">
        <v>2593</v>
      </c>
      <c r="B1678" s="170">
        <v>23649</v>
      </c>
    </row>
    <row r="1679" spans="1:2" x14ac:dyDescent="0.25">
      <c r="A1679" t="s">
        <v>2594</v>
      </c>
      <c r="B1679" s="170">
        <v>23652</v>
      </c>
    </row>
    <row r="1680" spans="1:2" x14ac:dyDescent="0.25">
      <c r="A1680" t="s">
        <v>2595</v>
      </c>
      <c r="B1680" s="170">
        <v>23666</v>
      </c>
    </row>
    <row r="1681" spans="1:2" x14ac:dyDescent="0.25">
      <c r="A1681" t="s">
        <v>2596</v>
      </c>
      <c r="B1681" s="170">
        <v>23672</v>
      </c>
    </row>
    <row r="1682" spans="1:2" x14ac:dyDescent="0.25">
      <c r="A1682" t="s">
        <v>2597</v>
      </c>
      <c r="B1682" s="170">
        <v>23683</v>
      </c>
    </row>
    <row r="1683" spans="1:2" x14ac:dyDescent="0.25">
      <c r="A1683" t="s">
        <v>2598</v>
      </c>
      <c r="B1683" s="170">
        <v>23697</v>
      </c>
    </row>
    <row r="1684" spans="1:2" x14ac:dyDescent="0.25">
      <c r="A1684" t="s">
        <v>2599</v>
      </c>
      <c r="B1684" s="170">
        <v>23707</v>
      </c>
    </row>
    <row r="1685" spans="1:2" x14ac:dyDescent="0.25">
      <c r="A1685" t="s">
        <v>2600</v>
      </c>
      <c r="B1685" s="170">
        <v>23710</v>
      </c>
    </row>
    <row r="1686" spans="1:2" x14ac:dyDescent="0.25">
      <c r="A1686" t="s">
        <v>2601</v>
      </c>
      <c r="B1686" s="170">
        <v>23724</v>
      </c>
    </row>
    <row r="1687" spans="1:2" x14ac:dyDescent="0.25">
      <c r="A1687" t="s">
        <v>2602</v>
      </c>
      <c r="B1687" s="170">
        <v>23738</v>
      </c>
    </row>
    <row r="1688" spans="1:2" x14ac:dyDescent="0.25">
      <c r="A1688" t="s">
        <v>2603</v>
      </c>
      <c r="B1688" s="170">
        <v>23741</v>
      </c>
    </row>
    <row r="1689" spans="1:2" x14ac:dyDescent="0.25">
      <c r="A1689" t="s">
        <v>2604</v>
      </c>
      <c r="B1689" s="170">
        <v>23755</v>
      </c>
    </row>
    <row r="1690" spans="1:2" x14ac:dyDescent="0.25">
      <c r="A1690" t="s">
        <v>2605</v>
      </c>
      <c r="B1690" s="170">
        <v>23769</v>
      </c>
    </row>
    <row r="1691" spans="1:2" x14ac:dyDescent="0.25">
      <c r="A1691" t="s">
        <v>2606</v>
      </c>
      <c r="B1691" s="170">
        <v>23786</v>
      </c>
    </row>
    <row r="1692" spans="1:2" x14ac:dyDescent="0.25">
      <c r="A1692" t="s">
        <v>2607</v>
      </c>
      <c r="B1692" s="170">
        <v>23798</v>
      </c>
    </row>
    <row r="1693" spans="1:2" x14ac:dyDescent="0.25">
      <c r="A1693" t="s">
        <v>2608</v>
      </c>
      <c r="B1693" s="170">
        <v>23803</v>
      </c>
    </row>
    <row r="1694" spans="1:2" x14ac:dyDescent="0.25">
      <c r="A1694" t="s">
        <v>2609</v>
      </c>
      <c r="B1694" s="170">
        <v>23813</v>
      </c>
    </row>
    <row r="1695" spans="1:2" x14ac:dyDescent="0.25">
      <c r="A1695" t="s">
        <v>2610</v>
      </c>
      <c r="B1695" s="170">
        <v>23827</v>
      </c>
    </row>
    <row r="1696" spans="1:2" x14ac:dyDescent="0.25">
      <c r="A1696" t="s">
        <v>2611</v>
      </c>
      <c r="B1696" s="170">
        <v>23830</v>
      </c>
    </row>
    <row r="1697" spans="1:2" x14ac:dyDescent="0.25">
      <c r="A1697" t="s">
        <v>2612</v>
      </c>
      <c r="B1697" s="170">
        <v>23844</v>
      </c>
    </row>
    <row r="1698" spans="1:2" x14ac:dyDescent="0.25">
      <c r="A1698" t="s">
        <v>2613</v>
      </c>
      <c r="B1698" s="170">
        <v>23858</v>
      </c>
    </row>
    <row r="1699" spans="1:2" x14ac:dyDescent="0.25">
      <c r="A1699" t="s">
        <v>2614</v>
      </c>
      <c r="B1699" s="170">
        <v>23875</v>
      </c>
    </row>
    <row r="1700" spans="1:2" x14ac:dyDescent="0.25">
      <c r="A1700" t="s">
        <v>2615</v>
      </c>
      <c r="B1700" s="170">
        <v>23889</v>
      </c>
    </row>
    <row r="1701" spans="1:2" x14ac:dyDescent="0.25">
      <c r="A1701" t="s">
        <v>2616</v>
      </c>
      <c r="B1701" s="170">
        <v>23892</v>
      </c>
    </row>
    <row r="1702" spans="1:2" x14ac:dyDescent="0.25">
      <c r="A1702" t="s">
        <v>2617</v>
      </c>
      <c r="B1702" s="170">
        <v>23902</v>
      </c>
    </row>
    <row r="1703" spans="1:2" x14ac:dyDescent="0.25">
      <c r="A1703" t="s">
        <v>2618</v>
      </c>
      <c r="B1703" s="170">
        <v>23916</v>
      </c>
    </row>
    <row r="1704" spans="1:2" x14ac:dyDescent="0.25">
      <c r="A1704" t="s">
        <v>2619</v>
      </c>
      <c r="B1704" s="170">
        <v>23929</v>
      </c>
    </row>
    <row r="1705" spans="1:2" x14ac:dyDescent="0.25">
      <c r="A1705" t="s">
        <v>2620</v>
      </c>
      <c r="B1705" s="170">
        <v>23933</v>
      </c>
    </row>
    <row r="1706" spans="1:2" x14ac:dyDescent="0.25">
      <c r="A1706" t="s">
        <v>2621</v>
      </c>
      <c r="B1706" s="170">
        <v>23947</v>
      </c>
    </row>
    <row r="1707" spans="1:2" x14ac:dyDescent="0.25">
      <c r="A1707" t="s">
        <v>2622</v>
      </c>
      <c r="B1707" s="170">
        <v>23950</v>
      </c>
    </row>
    <row r="1708" spans="1:2" x14ac:dyDescent="0.25">
      <c r="A1708" t="s">
        <v>2623</v>
      </c>
      <c r="B1708" s="170">
        <v>23964</v>
      </c>
    </row>
    <row r="1709" spans="1:2" x14ac:dyDescent="0.25">
      <c r="A1709" t="s">
        <v>2624</v>
      </c>
      <c r="B1709" s="170">
        <v>23978</v>
      </c>
    </row>
    <row r="1710" spans="1:2" x14ac:dyDescent="0.25">
      <c r="A1710" t="s">
        <v>2625</v>
      </c>
      <c r="B1710" s="170">
        <v>23981</v>
      </c>
    </row>
    <row r="1711" spans="1:2" x14ac:dyDescent="0.25">
      <c r="A1711" t="s">
        <v>2626</v>
      </c>
      <c r="B1711" s="170">
        <v>23995</v>
      </c>
    </row>
    <row r="1712" spans="1:2" x14ac:dyDescent="0.25">
      <c r="A1712" t="s">
        <v>2627</v>
      </c>
      <c r="B1712" s="170">
        <v>24000</v>
      </c>
    </row>
    <row r="1713" spans="1:2" x14ac:dyDescent="0.25">
      <c r="A1713" t="s">
        <v>2628</v>
      </c>
      <c r="B1713" s="170">
        <v>24013</v>
      </c>
    </row>
    <row r="1714" spans="1:2" x14ac:dyDescent="0.25">
      <c r="A1714" t="s">
        <v>2629</v>
      </c>
      <c r="B1714" s="170">
        <v>24027</v>
      </c>
    </row>
    <row r="1715" spans="1:2" x14ac:dyDescent="0.25">
      <c r="A1715" t="s">
        <v>2630</v>
      </c>
      <c r="B1715" s="170">
        <v>24030</v>
      </c>
    </row>
    <row r="1716" spans="1:2" x14ac:dyDescent="0.25">
      <c r="A1716" t="s">
        <v>2631</v>
      </c>
      <c r="B1716" s="170">
        <v>24044</v>
      </c>
    </row>
    <row r="1717" spans="1:2" x14ac:dyDescent="0.25">
      <c r="A1717" t="s">
        <v>2632</v>
      </c>
      <c r="B1717" s="170">
        <v>24058</v>
      </c>
    </row>
    <row r="1718" spans="1:2" x14ac:dyDescent="0.25">
      <c r="A1718" t="s">
        <v>2633</v>
      </c>
      <c r="B1718" s="170">
        <v>24061</v>
      </c>
    </row>
    <row r="1719" spans="1:2" x14ac:dyDescent="0.25">
      <c r="A1719" t="s">
        <v>2634</v>
      </c>
      <c r="B1719" s="170">
        <v>24075</v>
      </c>
    </row>
    <row r="1720" spans="1:2" x14ac:dyDescent="0.25">
      <c r="A1720" t="s">
        <v>2635</v>
      </c>
      <c r="B1720" s="170">
        <v>24089</v>
      </c>
    </row>
    <row r="1721" spans="1:2" x14ac:dyDescent="0.25">
      <c r="A1721" t="s">
        <v>2636</v>
      </c>
      <c r="B1721" s="170">
        <v>24092</v>
      </c>
    </row>
    <row r="1722" spans="1:2" x14ac:dyDescent="0.25">
      <c r="A1722" t="s">
        <v>2637</v>
      </c>
      <c r="B1722" s="170">
        <v>24102</v>
      </c>
    </row>
    <row r="1723" spans="1:2" x14ac:dyDescent="0.25">
      <c r="A1723" t="s">
        <v>2638</v>
      </c>
      <c r="B1723" s="170">
        <v>24116</v>
      </c>
    </row>
    <row r="1724" spans="1:2" x14ac:dyDescent="0.25">
      <c r="A1724" t="s">
        <v>2639</v>
      </c>
      <c r="B1724" s="170">
        <v>24126</v>
      </c>
    </row>
    <row r="1725" spans="1:2" x14ac:dyDescent="0.25">
      <c r="A1725" t="s">
        <v>2640</v>
      </c>
      <c r="B1725" s="170">
        <v>24133</v>
      </c>
    </row>
    <row r="1726" spans="1:2" x14ac:dyDescent="0.25">
      <c r="A1726" t="s">
        <v>2641</v>
      </c>
      <c r="B1726" s="170">
        <v>24150</v>
      </c>
    </row>
    <row r="1727" spans="1:2" x14ac:dyDescent="0.25">
      <c r="A1727" t="s">
        <v>2642</v>
      </c>
      <c r="B1727" s="170">
        <v>24164</v>
      </c>
    </row>
    <row r="1728" spans="1:2" x14ac:dyDescent="0.25">
      <c r="A1728" t="s">
        <v>2643</v>
      </c>
      <c r="B1728" s="170">
        <v>24178</v>
      </c>
    </row>
    <row r="1729" spans="1:2" x14ac:dyDescent="0.25">
      <c r="A1729" t="s">
        <v>2644</v>
      </c>
      <c r="B1729" s="170">
        <v>24181</v>
      </c>
    </row>
    <row r="1730" spans="1:2" x14ac:dyDescent="0.25">
      <c r="A1730" t="s">
        <v>2645</v>
      </c>
      <c r="B1730" s="170">
        <v>24195</v>
      </c>
    </row>
    <row r="1731" spans="1:2" x14ac:dyDescent="0.25">
      <c r="A1731" t="s">
        <v>2646</v>
      </c>
      <c r="B1731" s="170">
        <v>24205</v>
      </c>
    </row>
    <row r="1732" spans="1:2" x14ac:dyDescent="0.25">
      <c r="A1732" t="s">
        <v>2647</v>
      </c>
      <c r="B1732" s="170">
        <v>24219</v>
      </c>
    </row>
    <row r="1733" spans="1:2" x14ac:dyDescent="0.25">
      <c r="A1733" t="s">
        <v>2648</v>
      </c>
      <c r="B1733" s="170">
        <v>24236</v>
      </c>
    </row>
    <row r="1734" spans="1:2" x14ac:dyDescent="0.25">
      <c r="A1734" t="s">
        <v>2649</v>
      </c>
      <c r="B1734" s="170">
        <v>24241</v>
      </c>
    </row>
    <row r="1735" spans="1:2" x14ac:dyDescent="0.25">
      <c r="A1735" t="s">
        <v>2650</v>
      </c>
      <c r="B1735" s="170">
        <v>24253</v>
      </c>
    </row>
    <row r="1736" spans="1:2" x14ac:dyDescent="0.25">
      <c r="A1736" t="s">
        <v>2651</v>
      </c>
      <c r="B1736" s="170">
        <v>24267</v>
      </c>
    </row>
    <row r="1737" spans="1:2" x14ac:dyDescent="0.25">
      <c r="A1737" t="s">
        <v>2652</v>
      </c>
      <c r="B1737" s="170">
        <v>24270</v>
      </c>
    </row>
    <row r="1738" spans="1:2" x14ac:dyDescent="0.25">
      <c r="A1738" t="s">
        <v>2653</v>
      </c>
      <c r="B1738" s="170">
        <v>24284</v>
      </c>
    </row>
    <row r="1739" spans="1:2" x14ac:dyDescent="0.25">
      <c r="A1739" t="s">
        <v>2654</v>
      </c>
      <c r="B1739" s="170">
        <v>24298</v>
      </c>
    </row>
    <row r="1740" spans="1:2" x14ac:dyDescent="0.25">
      <c r="A1740" t="s">
        <v>2655</v>
      </c>
      <c r="B1740" s="170">
        <v>24308</v>
      </c>
    </row>
    <row r="1741" spans="1:2" x14ac:dyDescent="0.25">
      <c r="A1741" t="s">
        <v>2656</v>
      </c>
      <c r="B1741" s="170">
        <v>24311</v>
      </c>
    </row>
    <row r="1742" spans="1:2" x14ac:dyDescent="0.25">
      <c r="A1742" t="s">
        <v>2657</v>
      </c>
      <c r="B1742" s="170">
        <v>24325</v>
      </c>
    </row>
    <row r="1743" spans="1:2" x14ac:dyDescent="0.25">
      <c r="A1743" t="s">
        <v>2658</v>
      </c>
      <c r="B1743" s="170">
        <v>24339</v>
      </c>
    </row>
    <row r="1744" spans="1:2" x14ac:dyDescent="0.25">
      <c r="A1744" t="s">
        <v>2659</v>
      </c>
      <c r="B1744" s="170">
        <v>24342</v>
      </c>
    </row>
    <row r="1745" spans="1:2" x14ac:dyDescent="0.25">
      <c r="A1745" t="s">
        <v>2660</v>
      </c>
      <c r="B1745" s="170">
        <v>24356</v>
      </c>
    </row>
    <row r="1746" spans="1:2" x14ac:dyDescent="0.25">
      <c r="A1746" t="s">
        <v>2661</v>
      </c>
      <c r="B1746" s="170">
        <v>24367</v>
      </c>
    </row>
    <row r="1747" spans="1:2" x14ac:dyDescent="0.25">
      <c r="A1747" t="s">
        <v>2662</v>
      </c>
      <c r="B1747" s="170">
        <v>24373</v>
      </c>
    </row>
    <row r="1748" spans="1:2" x14ac:dyDescent="0.25">
      <c r="A1748" t="s">
        <v>2663</v>
      </c>
      <c r="B1748" s="170">
        <v>24387</v>
      </c>
    </row>
    <row r="1749" spans="1:2" x14ac:dyDescent="0.25">
      <c r="A1749" t="s">
        <v>2664</v>
      </c>
      <c r="B1749" s="170">
        <v>24390</v>
      </c>
    </row>
    <row r="1750" spans="1:2" x14ac:dyDescent="0.25">
      <c r="A1750" t="s">
        <v>2665</v>
      </c>
      <c r="B1750" s="170">
        <v>24400</v>
      </c>
    </row>
    <row r="1751" spans="1:2" x14ac:dyDescent="0.25">
      <c r="A1751" t="s">
        <v>2666</v>
      </c>
      <c r="B1751" s="170">
        <v>24414</v>
      </c>
    </row>
    <row r="1752" spans="1:2" x14ac:dyDescent="0.25">
      <c r="A1752" t="s">
        <v>2667</v>
      </c>
      <c r="B1752" s="170">
        <v>24428</v>
      </c>
    </row>
    <row r="1753" spans="1:2" x14ac:dyDescent="0.25">
      <c r="A1753" t="s">
        <v>2668</v>
      </c>
      <c r="B1753" s="170">
        <v>24431</v>
      </c>
    </row>
    <row r="1754" spans="1:2" x14ac:dyDescent="0.25">
      <c r="A1754" t="s">
        <v>2669</v>
      </c>
      <c r="B1754" s="170">
        <v>24445</v>
      </c>
    </row>
    <row r="1755" spans="1:2" x14ac:dyDescent="0.25">
      <c r="A1755" t="s">
        <v>2670</v>
      </c>
      <c r="B1755" s="170">
        <v>24459</v>
      </c>
    </row>
    <row r="1756" spans="1:2" x14ac:dyDescent="0.25">
      <c r="A1756" t="s">
        <v>2671</v>
      </c>
      <c r="B1756" s="170">
        <v>24462</v>
      </c>
    </row>
    <row r="1757" spans="1:2" x14ac:dyDescent="0.25">
      <c r="A1757" t="s">
        <v>2672</v>
      </c>
      <c r="B1757" s="170">
        <v>24476</v>
      </c>
    </row>
    <row r="1758" spans="1:2" x14ac:dyDescent="0.25">
      <c r="A1758" t="s">
        <v>2673</v>
      </c>
      <c r="B1758" s="170">
        <v>24482</v>
      </c>
    </row>
    <row r="1759" spans="1:2" x14ac:dyDescent="0.25">
      <c r="A1759" t="s">
        <v>2674</v>
      </c>
      <c r="B1759" s="170">
        <v>24493</v>
      </c>
    </row>
    <row r="1760" spans="1:2" x14ac:dyDescent="0.25">
      <c r="A1760" t="s">
        <v>2675</v>
      </c>
      <c r="B1760" s="170">
        <v>24503</v>
      </c>
    </row>
    <row r="1761" spans="1:2" x14ac:dyDescent="0.25">
      <c r="A1761" t="s">
        <v>2676</v>
      </c>
      <c r="B1761" s="170">
        <v>24517</v>
      </c>
    </row>
    <row r="1762" spans="1:2" x14ac:dyDescent="0.25">
      <c r="A1762" t="s">
        <v>2677</v>
      </c>
      <c r="B1762" s="170">
        <v>24520</v>
      </c>
    </row>
    <row r="1763" spans="1:2" x14ac:dyDescent="0.25">
      <c r="A1763" t="s">
        <v>2678</v>
      </c>
      <c r="B1763" s="170">
        <v>24534</v>
      </c>
    </row>
    <row r="1764" spans="1:2" x14ac:dyDescent="0.25">
      <c r="A1764" t="s">
        <v>2679</v>
      </c>
      <c r="B1764" s="170">
        <v>24548</v>
      </c>
    </row>
    <row r="1765" spans="1:2" x14ac:dyDescent="0.25">
      <c r="A1765" t="s">
        <v>2680</v>
      </c>
      <c r="B1765" s="170">
        <v>24551</v>
      </c>
    </row>
    <row r="1766" spans="1:2" x14ac:dyDescent="0.25">
      <c r="A1766" t="s">
        <v>2681</v>
      </c>
      <c r="B1766" s="170">
        <v>24565</v>
      </c>
    </row>
    <row r="1767" spans="1:2" x14ac:dyDescent="0.25">
      <c r="A1767" t="s">
        <v>2682</v>
      </c>
      <c r="B1767" s="170">
        <v>24579</v>
      </c>
    </row>
    <row r="1768" spans="1:2" x14ac:dyDescent="0.25">
      <c r="A1768" t="s">
        <v>2683</v>
      </c>
      <c r="B1768" s="170">
        <v>24582</v>
      </c>
    </row>
    <row r="1769" spans="1:2" x14ac:dyDescent="0.25">
      <c r="A1769" t="s">
        <v>2684</v>
      </c>
      <c r="B1769" s="170">
        <v>24596</v>
      </c>
    </row>
    <row r="1770" spans="1:2" x14ac:dyDescent="0.25">
      <c r="A1770" t="s">
        <v>2685</v>
      </c>
      <c r="B1770" s="170">
        <v>24606</v>
      </c>
    </row>
    <row r="1771" spans="1:2" x14ac:dyDescent="0.25">
      <c r="A1771" t="s">
        <v>2686</v>
      </c>
      <c r="B1771" s="170">
        <v>24623</v>
      </c>
    </row>
    <row r="1772" spans="1:2" x14ac:dyDescent="0.25">
      <c r="A1772" t="s">
        <v>2687</v>
      </c>
      <c r="B1772" s="170">
        <v>24637</v>
      </c>
    </row>
    <row r="1773" spans="1:2" x14ac:dyDescent="0.25">
      <c r="A1773" t="s">
        <v>2688</v>
      </c>
      <c r="B1773" s="170">
        <v>24640</v>
      </c>
    </row>
    <row r="1774" spans="1:2" x14ac:dyDescent="0.25">
      <c r="A1774" t="s">
        <v>2689</v>
      </c>
      <c r="B1774" s="170">
        <v>24654</v>
      </c>
    </row>
    <row r="1775" spans="1:2" x14ac:dyDescent="0.25">
      <c r="A1775" t="s">
        <v>2690</v>
      </c>
      <c r="B1775" s="170">
        <v>24668</v>
      </c>
    </row>
    <row r="1776" spans="1:2" x14ac:dyDescent="0.25">
      <c r="A1776" t="s">
        <v>2691</v>
      </c>
      <c r="B1776" s="170">
        <v>24671</v>
      </c>
    </row>
    <row r="1777" spans="1:2" x14ac:dyDescent="0.25">
      <c r="A1777" t="s">
        <v>2692</v>
      </c>
      <c r="B1777" s="170">
        <v>24685</v>
      </c>
    </row>
    <row r="1778" spans="1:2" x14ac:dyDescent="0.25">
      <c r="A1778" t="s">
        <v>2693</v>
      </c>
      <c r="B1778" s="170">
        <v>24699</v>
      </c>
    </row>
    <row r="1779" spans="1:2" x14ac:dyDescent="0.25">
      <c r="A1779" t="s">
        <v>2694</v>
      </c>
      <c r="B1779" s="170">
        <v>24712</v>
      </c>
    </row>
    <row r="1780" spans="1:2" x14ac:dyDescent="0.25">
      <c r="A1780" t="s">
        <v>2695</v>
      </c>
      <c r="B1780" s="170">
        <v>24726</v>
      </c>
    </row>
    <row r="1781" spans="1:2" x14ac:dyDescent="0.25">
      <c r="A1781" t="s">
        <v>2696</v>
      </c>
      <c r="B1781" s="170">
        <v>24739</v>
      </c>
    </row>
    <row r="1782" spans="1:2" x14ac:dyDescent="0.25">
      <c r="A1782" t="s">
        <v>2697</v>
      </c>
      <c r="B1782" s="170">
        <v>24743</v>
      </c>
    </row>
    <row r="1783" spans="1:2" x14ac:dyDescent="0.25">
      <c r="A1783" t="s">
        <v>2698</v>
      </c>
      <c r="B1783" s="170">
        <v>24757</v>
      </c>
    </row>
    <row r="1784" spans="1:2" x14ac:dyDescent="0.25">
      <c r="A1784" t="s">
        <v>2699</v>
      </c>
      <c r="B1784" s="170">
        <v>24760</v>
      </c>
    </row>
    <row r="1785" spans="1:2" x14ac:dyDescent="0.25">
      <c r="A1785" t="s">
        <v>2700</v>
      </c>
      <c r="B1785" s="170">
        <v>24774</v>
      </c>
    </row>
    <row r="1786" spans="1:2" x14ac:dyDescent="0.25">
      <c r="A1786" t="s">
        <v>2701</v>
      </c>
      <c r="B1786" s="170">
        <v>24788</v>
      </c>
    </row>
    <row r="1787" spans="1:2" x14ac:dyDescent="0.25">
      <c r="A1787" t="s">
        <v>2702</v>
      </c>
      <c r="B1787" s="170">
        <v>24791</v>
      </c>
    </row>
    <row r="1788" spans="1:2" x14ac:dyDescent="0.25">
      <c r="A1788" t="s">
        <v>2703</v>
      </c>
      <c r="B1788" s="170">
        <v>24815</v>
      </c>
    </row>
    <row r="1789" spans="1:2" x14ac:dyDescent="0.25">
      <c r="A1789" t="s">
        <v>2704</v>
      </c>
      <c r="B1789" s="170">
        <v>24829</v>
      </c>
    </row>
    <row r="1790" spans="1:2" x14ac:dyDescent="0.25">
      <c r="A1790" t="s">
        <v>2705</v>
      </c>
      <c r="B1790" s="170">
        <v>24832</v>
      </c>
    </row>
    <row r="1791" spans="1:2" x14ac:dyDescent="0.25">
      <c r="A1791" t="s">
        <v>2706</v>
      </c>
      <c r="B1791" s="170">
        <v>24854</v>
      </c>
    </row>
    <row r="1792" spans="1:2" x14ac:dyDescent="0.25">
      <c r="A1792" t="s">
        <v>2707</v>
      </c>
      <c r="B1792" s="170">
        <v>24880</v>
      </c>
    </row>
    <row r="1793" spans="1:2" x14ac:dyDescent="0.25">
      <c r="A1793" t="s">
        <v>2708</v>
      </c>
      <c r="B1793" s="170">
        <v>24894</v>
      </c>
    </row>
    <row r="1794" spans="1:2" x14ac:dyDescent="0.25">
      <c r="A1794" t="s">
        <v>2709</v>
      </c>
      <c r="B1794" s="170">
        <v>24921</v>
      </c>
    </row>
    <row r="1795" spans="1:2" x14ac:dyDescent="0.25">
      <c r="A1795" t="s">
        <v>2710</v>
      </c>
      <c r="B1795" s="170">
        <v>24935</v>
      </c>
    </row>
    <row r="1796" spans="1:2" x14ac:dyDescent="0.25">
      <c r="A1796" t="s">
        <v>2711</v>
      </c>
      <c r="B1796" s="170">
        <v>24949</v>
      </c>
    </row>
    <row r="1797" spans="1:2" x14ac:dyDescent="0.25">
      <c r="A1797" t="s">
        <v>2712</v>
      </c>
      <c r="B1797" s="170">
        <v>24952</v>
      </c>
    </row>
    <row r="1798" spans="1:2" x14ac:dyDescent="0.25">
      <c r="A1798" t="s">
        <v>2713</v>
      </c>
      <c r="B1798" s="170">
        <v>24966</v>
      </c>
    </row>
    <row r="1799" spans="1:2" x14ac:dyDescent="0.25">
      <c r="A1799" t="s">
        <v>2714</v>
      </c>
      <c r="B1799" s="170">
        <v>27019</v>
      </c>
    </row>
    <row r="1800" spans="1:2" x14ac:dyDescent="0.25">
      <c r="A1800" t="s">
        <v>2715</v>
      </c>
      <c r="B1800" s="170">
        <v>27022</v>
      </c>
    </row>
    <row r="1801" spans="1:2" x14ac:dyDescent="0.25">
      <c r="A1801" t="s">
        <v>2716</v>
      </c>
      <c r="B1801" s="170">
        <v>27036</v>
      </c>
    </row>
    <row r="1802" spans="1:2" x14ac:dyDescent="0.25">
      <c r="A1802" t="s">
        <v>2717</v>
      </c>
      <c r="B1802" s="170">
        <v>27043</v>
      </c>
    </row>
    <row r="1803" spans="1:2" x14ac:dyDescent="0.25">
      <c r="A1803" t="s">
        <v>2718</v>
      </c>
      <c r="B1803" s="170">
        <v>27067</v>
      </c>
    </row>
    <row r="1804" spans="1:2" x14ac:dyDescent="0.25">
      <c r="A1804" t="s">
        <v>2719</v>
      </c>
      <c r="B1804" s="170">
        <v>27070</v>
      </c>
    </row>
    <row r="1805" spans="1:2" x14ac:dyDescent="0.25">
      <c r="A1805" t="s">
        <v>2720</v>
      </c>
      <c r="B1805" s="170">
        <v>27084</v>
      </c>
    </row>
    <row r="1806" spans="1:2" x14ac:dyDescent="0.25">
      <c r="A1806" t="s">
        <v>2721</v>
      </c>
      <c r="B1806" s="170">
        <v>27098</v>
      </c>
    </row>
    <row r="1807" spans="1:2" x14ac:dyDescent="0.25">
      <c r="A1807" t="s">
        <v>2722</v>
      </c>
      <c r="B1807" s="170">
        <v>27108</v>
      </c>
    </row>
    <row r="1808" spans="1:2" x14ac:dyDescent="0.25">
      <c r="A1808" t="s">
        <v>2723</v>
      </c>
      <c r="B1808" s="170">
        <v>27111</v>
      </c>
    </row>
    <row r="1809" spans="1:2" x14ac:dyDescent="0.25">
      <c r="A1809" t="s">
        <v>2724</v>
      </c>
      <c r="B1809" s="170">
        <v>27125</v>
      </c>
    </row>
    <row r="1810" spans="1:2" x14ac:dyDescent="0.25">
      <c r="A1810" t="s">
        <v>2725</v>
      </c>
      <c r="B1810" s="170">
        <v>27139</v>
      </c>
    </row>
    <row r="1811" spans="1:2" x14ac:dyDescent="0.25">
      <c r="A1811" t="s">
        <v>2726</v>
      </c>
      <c r="B1811" s="170">
        <v>27156</v>
      </c>
    </row>
    <row r="1812" spans="1:2" x14ac:dyDescent="0.25">
      <c r="A1812" t="s">
        <v>2727</v>
      </c>
      <c r="B1812" s="170">
        <v>27169</v>
      </c>
    </row>
    <row r="1813" spans="1:2" x14ac:dyDescent="0.25">
      <c r="A1813" t="s">
        <v>2728</v>
      </c>
      <c r="B1813" s="170">
        <v>27173</v>
      </c>
    </row>
    <row r="1814" spans="1:2" x14ac:dyDescent="0.25">
      <c r="A1814" t="s">
        <v>2729</v>
      </c>
      <c r="B1814" s="170">
        <v>27190</v>
      </c>
    </row>
    <row r="1815" spans="1:2" x14ac:dyDescent="0.25">
      <c r="A1815" t="s">
        <v>2730</v>
      </c>
      <c r="B1815" s="170">
        <v>27200</v>
      </c>
    </row>
    <row r="1816" spans="1:2" x14ac:dyDescent="0.25">
      <c r="A1816" t="s">
        <v>2731</v>
      </c>
      <c r="B1816" s="170">
        <v>27214</v>
      </c>
    </row>
    <row r="1817" spans="1:2" x14ac:dyDescent="0.25">
      <c r="A1817" t="s">
        <v>2732</v>
      </c>
      <c r="B1817" s="170">
        <v>27228</v>
      </c>
    </row>
    <row r="1818" spans="1:2" x14ac:dyDescent="0.25">
      <c r="A1818" t="s">
        <v>2733</v>
      </c>
      <c r="B1818" s="170">
        <v>27231</v>
      </c>
    </row>
    <row r="1819" spans="1:2" x14ac:dyDescent="0.25">
      <c r="A1819" t="s">
        <v>2734</v>
      </c>
      <c r="B1819" s="170">
        <v>27245</v>
      </c>
    </row>
    <row r="1820" spans="1:2" x14ac:dyDescent="0.25">
      <c r="A1820" t="s">
        <v>2735</v>
      </c>
      <c r="B1820" s="170">
        <v>27259</v>
      </c>
    </row>
    <row r="1821" spans="1:2" x14ac:dyDescent="0.25">
      <c r="A1821" t="s">
        <v>2736</v>
      </c>
      <c r="B1821" s="170">
        <v>27262</v>
      </c>
    </row>
    <row r="1822" spans="1:2" x14ac:dyDescent="0.25">
      <c r="A1822" t="s">
        <v>2737</v>
      </c>
      <c r="B1822" s="170">
        <v>27276</v>
      </c>
    </row>
    <row r="1823" spans="1:2" x14ac:dyDescent="0.25">
      <c r="A1823" t="s">
        <v>2738</v>
      </c>
      <c r="B1823" s="170">
        <v>27293</v>
      </c>
    </row>
    <row r="1824" spans="1:2" x14ac:dyDescent="0.25">
      <c r="A1824" t="s">
        <v>2739</v>
      </c>
      <c r="B1824" s="170">
        <v>27303</v>
      </c>
    </row>
    <row r="1825" spans="1:2" x14ac:dyDescent="0.25">
      <c r="A1825" t="s">
        <v>2740</v>
      </c>
      <c r="B1825" s="170">
        <v>27317</v>
      </c>
    </row>
    <row r="1826" spans="1:2" x14ac:dyDescent="0.25">
      <c r="A1826" t="s">
        <v>2741</v>
      </c>
      <c r="B1826" s="170">
        <v>27320</v>
      </c>
    </row>
    <row r="1827" spans="1:2" x14ac:dyDescent="0.25">
      <c r="A1827" t="s">
        <v>2742</v>
      </c>
      <c r="B1827" s="170">
        <v>27334</v>
      </c>
    </row>
    <row r="1828" spans="1:2" x14ac:dyDescent="0.25">
      <c r="A1828" t="s">
        <v>2743</v>
      </c>
      <c r="B1828" s="170">
        <v>27348</v>
      </c>
    </row>
    <row r="1829" spans="1:2" x14ac:dyDescent="0.25">
      <c r="A1829" t="s">
        <v>2744</v>
      </c>
      <c r="B1829" s="170">
        <v>27351</v>
      </c>
    </row>
    <row r="1830" spans="1:2" x14ac:dyDescent="0.25">
      <c r="A1830" t="s">
        <v>2745</v>
      </c>
      <c r="B1830" s="170">
        <v>27365</v>
      </c>
    </row>
    <row r="1831" spans="1:2" x14ac:dyDescent="0.25">
      <c r="A1831" t="s">
        <v>2746</v>
      </c>
      <c r="B1831" s="170">
        <v>27379</v>
      </c>
    </row>
    <row r="1832" spans="1:2" x14ac:dyDescent="0.25">
      <c r="A1832" t="s">
        <v>2747</v>
      </c>
      <c r="B1832" s="170">
        <v>27382</v>
      </c>
    </row>
    <row r="1833" spans="1:2" x14ac:dyDescent="0.25">
      <c r="A1833" t="s">
        <v>2748</v>
      </c>
      <c r="B1833" s="170">
        <v>27406</v>
      </c>
    </row>
    <row r="1834" spans="1:2" x14ac:dyDescent="0.25">
      <c r="A1834" t="s">
        <v>2749</v>
      </c>
      <c r="B1834" s="170">
        <v>27415</v>
      </c>
    </row>
    <row r="1835" spans="1:2" x14ac:dyDescent="0.25">
      <c r="A1835" t="s">
        <v>2750</v>
      </c>
      <c r="B1835" s="170">
        <v>27423</v>
      </c>
    </row>
    <row r="1836" spans="1:2" x14ac:dyDescent="0.25">
      <c r="A1836" t="s">
        <v>2751</v>
      </c>
      <c r="B1836" s="170">
        <v>27440</v>
      </c>
    </row>
    <row r="1837" spans="1:2" x14ac:dyDescent="0.25">
      <c r="A1837" t="s">
        <v>2752</v>
      </c>
      <c r="B1837" s="170">
        <v>27454</v>
      </c>
    </row>
    <row r="1838" spans="1:2" x14ac:dyDescent="0.25">
      <c r="A1838" t="s">
        <v>2753</v>
      </c>
      <c r="B1838" s="170">
        <v>27468</v>
      </c>
    </row>
    <row r="1839" spans="1:2" x14ac:dyDescent="0.25">
      <c r="A1839" t="s">
        <v>2754</v>
      </c>
      <c r="B1839" s="170">
        <v>27471</v>
      </c>
    </row>
    <row r="1840" spans="1:2" x14ac:dyDescent="0.25">
      <c r="A1840" t="s">
        <v>2755</v>
      </c>
      <c r="B1840" s="170">
        <v>27485</v>
      </c>
    </row>
    <row r="1841" spans="1:2" x14ac:dyDescent="0.25">
      <c r="A1841" t="s">
        <v>2756</v>
      </c>
      <c r="B1841" s="170">
        <v>27499</v>
      </c>
    </row>
    <row r="1842" spans="1:2" x14ac:dyDescent="0.25">
      <c r="A1842" t="s">
        <v>2757</v>
      </c>
      <c r="B1842" s="170">
        <v>27509</v>
      </c>
    </row>
    <row r="1843" spans="1:2" x14ac:dyDescent="0.25">
      <c r="A1843" t="s">
        <v>2758</v>
      </c>
      <c r="B1843" s="170">
        <v>27512</v>
      </c>
    </row>
    <row r="1844" spans="1:2" x14ac:dyDescent="0.25">
      <c r="A1844" t="s">
        <v>2759</v>
      </c>
      <c r="B1844" s="170">
        <v>27526</v>
      </c>
    </row>
    <row r="1845" spans="1:2" x14ac:dyDescent="0.25">
      <c r="A1845" t="s">
        <v>2760</v>
      </c>
      <c r="B1845" s="170">
        <v>27543</v>
      </c>
    </row>
    <row r="1846" spans="1:2" x14ac:dyDescent="0.25">
      <c r="A1846" t="s">
        <v>2761</v>
      </c>
      <c r="B1846" s="170">
        <v>27557</v>
      </c>
    </row>
    <row r="1847" spans="1:2" x14ac:dyDescent="0.25">
      <c r="A1847" t="s">
        <v>2762</v>
      </c>
      <c r="B1847" s="170">
        <v>27574</v>
      </c>
    </row>
    <row r="1848" spans="1:2" x14ac:dyDescent="0.25">
      <c r="A1848" t="s">
        <v>2763</v>
      </c>
      <c r="B1848" s="170">
        <v>27588</v>
      </c>
    </row>
    <row r="1849" spans="1:2" x14ac:dyDescent="0.25">
      <c r="A1849" t="s">
        <v>2764</v>
      </c>
      <c r="B1849" s="170">
        <v>27591</v>
      </c>
    </row>
    <row r="1850" spans="1:2" x14ac:dyDescent="0.25">
      <c r="A1850" t="s">
        <v>2765</v>
      </c>
      <c r="B1850" s="170">
        <v>27601</v>
      </c>
    </row>
    <row r="1851" spans="1:2" x14ac:dyDescent="0.25">
      <c r="A1851" t="s">
        <v>2766</v>
      </c>
      <c r="B1851" s="170">
        <v>27615</v>
      </c>
    </row>
    <row r="1852" spans="1:2" x14ac:dyDescent="0.25">
      <c r="A1852" t="s">
        <v>2767</v>
      </c>
      <c r="B1852" s="170">
        <v>27629</v>
      </c>
    </row>
    <row r="1853" spans="1:2" x14ac:dyDescent="0.25">
      <c r="A1853" t="s">
        <v>2768</v>
      </c>
      <c r="B1853" s="170">
        <v>27632</v>
      </c>
    </row>
    <row r="1854" spans="1:2" x14ac:dyDescent="0.25">
      <c r="A1854" t="s">
        <v>2769</v>
      </c>
      <c r="B1854" s="170">
        <v>27656</v>
      </c>
    </row>
    <row r="1855" spans="1:2" x14ac:dyDescent="0.25">
      <c r="A1855" t="s">
        <v>2770</v>
      </c>
      <c r="B1855" s="170">
        <v>27663</v>
      </c>
    </row>
    <row r="1856" spans="1:2" x14ac:dyDescent="0.25">
      <c r="A1856" t="s">
        <v>2771</v>
      </c>
      <c r="B1856" s="170">
        <v>27677</v>
      </c>
    </row>
    <row r="1857" spans="1:2" x14ac:dyDescent="0.25">
      <c r="A1857" t="s">
        <v>2772</v>
      </c>
      <c r="B1857" s="170">
        <v>27680</v>
      </c>
    </row>
    <row r="1858" spans="1:2" x14ac:dyDescent="0.25">
      <c r="A1858" t="s">
        <v>2773</v>
      </c>
      <c r="B1858" s="170">
        <v>29012</v>
      </c>
    </row>
    <row r="1859" spans="1:2" x14ac:dyDescent="0.25">
      <c r="A1859" t="s">
        <v>2774</v>
      </c>
      <c r="B1859" s="170">
        <v>29026</v>
      </c>
    </row>
    <row r="1860" spans="1:2" x14ac:dyDescent="0.25">
      <c r="A1860" t="s">
        <v>2775</v>
      </c>
      <c r="B1860" s="170">
        <v>29035</v>
      </c>
    </row>
    <row r="1861" spans="1:2" x14ac:dyDescent="0.25">
      <c r="A1861" t="s">
        <v>2776</v>
      </c>
      <c r="B1861" s="170">
        <v>29043</v>
      </c>
    </row>
    <row r="1862" spans="1:2" x14ac:dyDescent="0.25">
      <c r="A1862" t="s">
        <v>2777</v>
      </c>
      <c r="B1862" s="170">
        <v>29060</v>
      </c>
    </row>
    <row r="1863" spans="1:2" x14ac:dyDescent="0.25">
      <c r="A1863" t="s">
        <v>2778</v>
      </c>
      <c r="B1863" s="170">
        <v>29074</v>
      </c>
    </row>
    <row r="1864" spans="1:2" x14ac:dyDescent="0.25">
      <c r="A1864" t="s">
        <v>2779</v>
      </c>
      <c r="B1864" s="170">
        <v>29088</v>
      </c>
    </row>
    <row r="1865" spans="1:2" x14ac:dyDescent="0.25">
      <c r="A1865" t="s">
        <v>2780</v>
      </c>
      <c r="B1865" s="170">
        <v>29091</v>
      </c>
    </row>
    <row r="1866" spans="1:2" x14ac:dyDescent="0.25">
      <c r="A1866" t="s">
        <v>2781</v>
      </c>
      <c r="B1866" s="170">
        <v>29101</v>
      </c>
    </row>
    <row r="1867" spans="1:2" x14ac:dyDescent="0.25">
      <c r="A1867" t="s">
        <v>2782</v>
      </c>
      <c r="B1867" s="170">
        <v>29115</v>
      </c>
    </row>
    <row r="1868" spans="1:2" x14ac:dyDescent="0.25">
      <c r="A1868" t="s">
        <v>2783</v>
      </c>
      <c r="B1868" s="170">
        <v>29129</v>
      </c>
    </row>
    <row r="1869" spans="1:2" x14ac:dyDescent="0.25">
      <c r="A1869" t="s">
        <v>2784</v>
      </c>
      <c r="B1869" s="170">
        <v>29132</v>
      </c>
    </row>
    <row r="1870" spans="1:2" x14ac:dyDescent="0.25">
      <c r="A1870" t="s">
        <v>2785</v>
      </c>
      <c r="B1870" s="170">
        <v>29146</v>
      </c>
    </row>
    <row r="1871" spans="1:2" x14ac:dyDescent="0.25">
      <c r="A1871" t="s">
        <v>2786</v>
      </c>
      <c r="B1871" s="170">
        <v>29150</v>
      </c>
    </row>
    <row r="1872" spans="1:2" x14ac:dyDescent="0.25">
      <c r="A1872" t="s">
        <v>2787</v>
      </c>
      <c r="B1872" s="170">
        <v>29163</v>
      </c>
    </row>
    <row r="1873" spans="1:2" x14ac:dyDescent="0.25">
      <c r="A1873" t="s">
        <v>2788</v>
      </c>
      <c r="B1873" s="170">
        <v>29177</v>
      </c>
    </row>
    <row r="1874" spans="1:2" x14ac:dyDescent="0.25">
      <c r="A1874" t="s">
        <v>2789</v>
      </c>
      <c r="B1874" s="170">
        <v>29180</v>
      </c>
    </row>
    <row r="1875" spans="1:2" x14ac:dyDescent="0.25">
      <c r="A1875" t="s">
        <v>2790</v>
      </c>
      <c r="B1875" s="170">
        <v>29194</v>
      </c>
    </row>
    <row r="1876" spans="1:2" x14ac:dyDescent="0.25">
      <c r="A1876" t="s">
        <v>2791</v>
      </c>
      <c r="B1876" s="170">
        <v>29204</v>
      </c>
    </row>
    <row r="1877" spans="1:2" x14ac:dyDescent="0.25">
      <c r="A1877" t="s">
        <v>2792</v>
      </c>
      <c r="B1877" s="170">
        <v>29218</v>
      </c>
    </row>
    <row r="1878" spans="1:2" x14ac:dyDescent="0.25">
      <c r="A1878" t="s">
        <v>2793</v>
      </c>
      <c r="B1878" s="170">
        <v>29221</v>
      </c>
    </row>
    <row r="1879" spans="1:2" x14ac:dyDescent="0.25">
      <c r="A1879" t="s">
        <v>2794</v>
      </c>
      <c r="B1879" s="170">
        <v>29235</v>
      </c>
    </row>
    <row r="1880" spans="1:2" x14ac:dyDescent="0.25">
      <c r="A1880" t="s">
        <v>2795</v>
      </c>
      <c r="B1880" s="170">
        <v>29249</v>
      </c>
    </row>
    <row r="1881" spans="1:2" x14ac:dyDescent="0.25">
      <c r="A1881" t="s">
        <v>2796</v>
      </c>
      <c r="B1881" s="170">
        <v>29252</v>
      </c>
    </row>
    <row r="1882" spans="1:2" x14ac:dyDescent="0.25">
      <c r="A1882" t="s">
        <v>2797</v>
      </c>
      <c r="B1882" s="170">
        <v>29266</v>
      </c>
    </row>
    <row r="1883" spans="1:2" x14ac:dyDescent="0.25">
      <c r="A1883" t="s">
        <v>2798</v>
      </c>
      <c r="B1883" s="170">
        <v>29276</v>
      </c>
    </row>
    <row r="1884" spans="1:2" x14ac:dyDescent="0.25">
      <c r="A1884" t="s">
        <v>2799</v>
      </c>
      <c r="B1884" s="170">
        <v>29283</v>
      </c>
    </row>
    <row r="1885" spans="1:2" x14ac:dyDescent="0.25">
      <c r="A1885" t="s">
        <v>2800</v>
      </c>
      <c r="B1885" s="170">
        <v>29297</v>
      </c>
    </row>
    <row r="1886" spans="1:2" x14ac:dyDescent="0.25">
      <c r="A1886" t="s">
        <v>2801</v>
      </c>
      <c r="B1886" s="170">
        <v>29310</v>
      </c>
    </row>
    <row r="1887" spans="1:2" x14ac:dyDescent="0.25">
      <c r="A1887" t="s">
        <v>2802</v>
      </c>
      <c r="B1887" s="170">
        <v>29324</v>
      </c>
    </row>
    <row r="1888" spans="1:2" x14ac:dyDescent="0.25">
      <c r="A1888" t="s">
        <v>2803</v>
      </c>
      <c r="B1888" s="170">
        <v>29338</v>
      </c>
    </row>
    <row r="1889" spans="1:2" x14ac:dyDescent="0.25">
      <c r="A1889" t="s">
        <v>2804</v>
      </c>
      <c r="B1889" s="170">
        <v>29341</v>
      </c>
    </row>
    <row r="1890" spans="1:2" x14ac:dyDescent="0.25">
      <c r="A1890" t="s">
        <v>2805</v>
      </c>
      <c r="B1890" s="170">
        <v>29369</v>
      </c>
    </row>
    <row r="1891" spans="1:2" x14ac:dyDescent="0.25">
      <c r="A1891" t="s">
        <v>2806</v>
      </c>
      <c r="B1891" s="170">
        <v>29372</v>
      </c>
    </row>
    <row r="1892" spans="1:2" x14ac:dyDescent="0.25">
      <c r="A1892" t="s">
        <v>2807</v>
      </c>
      <c r="B1892" s="170">
        <v>29386</v>
      </c>
    </row>
    <row r="1893" spans="1:2" x14ac:dyDescent="0.25">
      <c r="A1893" t="s">
        <v>2808</v>
      </c>
      <c r="B1893" s="170">
        <v>29391</v>
      </c>
    </row>
    <row r="1894" spans="1:2" x14ac:dyDescent="0.25">
      <c r="A1894" t="s">
        <v>2809</v>
      </c>
      <c r="B1894" s="170">
        <v>29407</v>
      </c>
    </row>
    <row r="1895" spans="1:2" x14ac:dyDescent="0.25">
      <c r="A1895" t="s">
        <v>2810</v>
      </c>
      <c r="B1895" s="170">
        <v>29413</v>
      </c>
    </row>
    <row r="1896" spans="1:2" x14ac:dyDescent="0.25">
      <c r="A1896" t="s">
        <v>2811</v>
      </c>
      <c r="B1896" s="170">
        <v>29427</v>
      </c>
    </row>
    <row r="1897" spans="1:2" x14ac:dyDescent="0.25">
      <c r="A1897" t="s">
        <v>2812</v>
      </c>
      <c r="B1897" s="170">
        <v>29430</v>
      </c>
    </row>
    <row r="1898" spans="1:2" x14ac:dyDescent="0.25">
      <c r="A1898" t="s">
        <v>2813</v>
      </c>
      <c r="B1898" s="170">
        <v>29444</v>
      </c>
    </row>
    <row r="1899" spans="1:2" x14ac:dyDescent="0.25">
      <c r="A1899" t="s">
        <v>2814</v>
      </c>
      <c r="B1899" s="170">
        <v>29458</v>
      </c>
    </row>
    <row r="1900" spans="1:2" x14ac:dyDescent="0.25">
      <c r="A1900" t="s">
        <v>2815</v>
      </c>
      <c r="B1900" s="170">
        <v>29461</v>
      </c>
    </row>
    <row r="1901" spans="1:2" x14ac:dyDescent="0.25">
      <c r="A1901" t="s">
        <v>2816</v>
      </c>
      <c r="B1901" s="170">
        <v>29475</v>
      </c>
    </row>
    <row r="1902" spans="1:2" x14ac:dyDescent="0.25">
      <c r="A1902" t="s">
        <v>2817</v>
      </c>
      <c r="B1902" s="170">
        <v>29489</v>
      </c>
    </row>
    <row r="1903" spans="1:2" x14ac:dyDescent="0.25">
      <c r="A1903" t="s">
        <v>2818</v>
      </c>
      <c r="B1903" s="170">
        <v>29492</v>
      </c>
    </row>
    <row r="1904" spans="1:2" x14ac:dyDescent="0.25">
      <c r="A1904" t="s">
        <v>2819</v>
      </c>
      <c r="B1904" s="170">
        <v>29502</v>
      </c>
    </row>
    <row r="1905" spans="1:2" x14ac:dyDescent="0.25">
      <c r="A1905" t="s">
        <v>2820</v>
      </c>
      <c r="B1905" s="170">
        <v>29516</v>
      </c>
    </row>
    <row r="1906" spans="1:2" x14ac:dyDescent="0.25">
      <c r="A1906" t="s">
        <v>2821</v>
      </c>
      <c r="B1906" s="170">
        <v>29522</v>
      </c>
    </row>
    <row r="1907" spans="1:2" x14ac:dyDescent="0.25">
      <c r="A1907" t="s">
        <v>2822</v>
      </c>
      <c r="B1907" s="170">
        <v>29533</v>
      </c>
    </row>
    <row r="1908" spans="1:2" x14ac:dyDescent="0.25">
      <c r="A1908" t="s">
        <v>2823</v>
      </c>
      <c r="B1908" s="170">
        <v>29547</v>
      </c>
    </row>
    <row r="1909" spans="1:2" x14ac:dyDescent="0.25">
      <c r="A1909" t="s">
        <v>2824</v>
      </c>
      <c r="B1909" s="170">
        <v>29550</v>
      </c>
    </row>
    <row r="1910" spans="1:2" x14ac:dyDescent="0.25">
      <c r="A1910" t="s">
        <v>2825</v>
      </c>
      <c r="B1910" s="170">
        <v>29564</v>
      </c>
    </row>
    <row r="1911" spans="1:2" x14ac:dyDescent="0.25">
      <c r="A1911" t="s">
        <v>2826</v>
      </c>
      <c r="B1911" s="170">
        <v>29581</v>
      </c>
    </row>
    <row r="1912" spans="1:2" x14ac:dyDescent="0.25">
      <c r="A1912" t="s">
        <v>2827</v>
      </c>
      <c r="B1912" s="170">
        <v>29595</v>
      </c>
    </row>
    <row r="1913" spans="1:2" x14ac:dyDescent="0.25">
      <c r="A1913" t="s">
        <v>2828</v>
      </c>
      <c r="B1913" s="170">
        <v>29605</v>
      </c>
    </row>
    <row r="1914" spans="1:2" x14ac:dyDescent="0.25">
      <c r="A1914" t="s">
        <v>2829</v>
      </c>
      <c r="B1914" s="170">
        <v>29619</v>
      </c>
    </row>
    <row r="1915" spans="1:2" x14ac:dyDescent="0.25">
      <c r="A1915" t="s">
        <v>2830</v>
      </c>
      <c r="B1915" s="170">
        <v>29622</v>
      </c>
    </row>
    <row r="1916" spans="1:2" x14ac:dyDescent="0.25">
      <c r="A1916" t="s">
        <v>2831</v>
      </c>
      <c r="B1916" s="170">
        <v>30017</v>
      </c>
    </row>
    <row r="1917" spans="1:2" x14ac:dyDescent="0.25">
      <c r="A1917" t="s">
        <v>2832</v>
      </c>
      <c r="B1917" s="170">
        <v>30020</v>
      </c>
    </row>
    <row r="1918" spans="1:2" x14ac:dyDescent="0.25">
      <c r="A1918" t="s">
        <v>2833</v>
      </c>
      <c r="B1918" s="170">
        <v>30034</v>
      </c>
    </row>
    <row r="1919" spans="1:2" x14ac:dyDescent="0.25">
      <c r="A1919" t="s">
        <v>2834</v>
      </c>
      <c r="B1919" s="170">
        <v>30048</v>
      </c>
    </row>
    <row r="1920" spans="1:2" x14ac:dyDescent="0.25">
      <c r="A1920" t="s">
        <v>2835</v>
      </c>
      <c r="B1920" s="170">
        <v>30051</v>
      </c>
    </row>
    <row r="1921" spans="1:2" x14ac:dyDescent="0.25">
      <c r="A1921" t="s">
        <v>2836</v>
      </c>
      <c r="B1921" s="170">
        <v>30065</v>
      </c>
    </row>
    <row r="1922" spans="1:2" x14ac:dyDescent="0.25">
      <c r="A1922" t="s">
        <v>2837</v>
      </c>
      <c r="B1922" s="170">
        <v>30079</v>
      </c>
    </row>
    <row r="1923" spans="1:2" x14ac:dyDescent="0.25">
      <c r="A1923" t="s">
        <v>2838</v>
      </c>
      <c r="B1923" s="170">
        <v>30082</v>
      </c>
    </row>
    <row r="1924" spans="1:2" x14ac:dyDescent="0.25">
      <c r="A1924" t="s">
        <v>2839</v>
      </c>
      <c r="B1924" s="170">
        <v>30096</v>
      </c>
    </row>
    <row r="1925" spans="1:2" x14ac:dyDescent="0.25">
      <c r="A1925" t="s">
        <v>2840</v>
      </c>
      <c r="B1925" s="170">
        <v>30106</v>
      </c>
    </row>
    <row r="1926" spans="1:2" x14ac:dyDescent="0.25">
      <c r="A1926" t="s">
        <v>2841</v>
      </c>
      <c r="B1926" s="170">
        <v>30119</v>
      </c>
    </row>
    <row r="1927" spans="1:2" x14ac:dyDescent="0.25">
      <c r="A1927" t="s">
        <v>2842</v>
      </c>
      <c r="B1927" s="170">
        <v>30137</v>
      </c>
    </row>
    <row r="1928" spans="1:2" x14ac:dyDescent="0.25">
      <c r="A1928" t="s">
        <v>2843</v>
      </c>
      <c r="B1928" s="170">
        <v>30140</v>
      </c>
    </row>
    <row r="1929" spans="1:2" x14ac:dyDescent="0.25">
      <c r="A1929" t="s">
        <v>2844</v>
      </c>
      <c r="B1929" s="170">
        <v>30154</v>
      </c>
    </row>
    <row r="1930" spans="1:2" x14ac:dyDescent="0.25">
      <c r="A1930" t="s">
        <v>2845</v>
      </c>
      <c r="B1930" s="170">
        <v>30168</v>
      </c>
    </row>
    <row r="1931" spans="1:2" x14ac:dyDescent="0.25">
      <c r="A1931" t="s">
        <v>2846</v>
      </c>
      <c r="B1931" s="170">
        <v>30171</v>
      </c>
    </row>
    <row r="1932" spans="1:2" x14ac:dyDescent="0.25">
      <c r="A1932" t="s">
        <v>2847</v>
      </c>
      <c r="B1932" s="170">
        <v>30185</v>
      </c>
    </row>
    <row r="1933" spans="1:2" x14ac:dyDescent="0.25">
      <c r="A1933" t="s">
        <v>2848</v>
      </c>
      <c r="B1933" s="170">
        <v>30199</v>
      </c>
    </row>
    <row r="1934" spans="1:2" x14ac:dyDescent="0.25">
      <c r="A1934" t="s">
        <v>2849</v>
      </c>
      <c r="B1934" s="170">
        <v>30209</v>
      </c>
    </row>
    <row r="1935" spans="1:2" x14ac:dyDescent="0.25">
      <c r="A1935" t="s">
        <v>2850</v>
      </c>
      <c r="B1935" s="170">
        <v>30212</v>
      </c>
    </row>
    <row r="1936" spans="1:2" x14ac:dyDescent="0.25">
      <c r="A1936" t="s">
        <v>2851</v>
      </c>
      <c r="B1936" s="170">
        <v>30226</v>
      </c>
    </row>
    <row r="1937" spans="1:2" x14ac:dyDescent="0.25">
      <c r="A1937" t="s">
        <v>2852</v>
      </c>
      <c r="B1937" s="170">
        <v>30234</v>
      </c>
    </row>
    <row r="1938" spans="1:2" x14ac:dyDescent="0.25">
      <c r="A1938" t="s">
        <v>2853</v>
      </c>
      <c r="B1938" s="170">
        <v>30243</v>
      </c>
    </row>
    <row r="1939" spans="1:2" x14ac:dyDescent="0.25">
      <c r="A1939" t="s">
        <v>2854</v>
      </c>
      <c r="B1939" s="170">
        <v>30257</v>
      </c>
    </row>
    <row r="1940" spans="1:2" x14ac:dyDescent="0.25">
      <c r="A1940" t="s">
        <v>2855</v>
      </c>
      <c r="B1940" s="170">
        <v>30260</v>
      </c>
    </row>
    <row r="1941" spans="1:2" x14ac:dyDescent="0.25">
      <c r="A1941" t="s">
        <v>2856</v>
      </c>
      <c r="B1941" s="170">
        <v>30274</v>
      </c>
    </row>
    <row r="1942" spans="1:2" x14ac:dyDescent="0.25">
      <c r="A1942" t="s">
        <v>2857</v>
      </c>
      <c r="B1942" s="170">
        <v>30291</v>
      </c>
    </row>
    <row r="1943" spans="1:2" x14ac:dyDescent="0.25">
      <c r="A1943" t="s">
        <v>2858</v>
      </c>
      <c r="B1943" s="170">
        <v>30301</v>
      </c>
    </row>
    <row r="1944" spans="1:2" x14ac:dyDescent="0.25">
      <c r="A1944" t="s">
        <v>2859</v>
      </c>
      <c r="B1944" s="170">
        <v>30315</v>
      </c>
    </row>
    <row r="1945" spans="1:2" x14ac:dyDescent="0.25">
      <c r="A1945" t="s">
        <v>2860</v>
      </c>
      <c r="B1945" s="170">
        <v>30329</v>
      </c>
    </row>
    <row r="1946" spans="1:2" x14ac:dyDescent="0.25">
      <c r="A1946" t="s">
        <v>2861</v>
      </c>
      <c r="B1946" s="170">
        <v>30332</v>
      </c>
    </row>
    <row r="1947" spans="1:2" x14ac:dyDescent="0.25">
      <c r="A1947" t="s">
        <v>2862</v>
      </c>
      <c r="B1947" s="170">
        <v>30346</v>
      </c>
    </row>
    <row r="1948" spans="1:2" x14ac:dyDescent="0.25">
      <c r="A1948" t="s">
        <v>2863</v>
      </c>
      <c r="B1948" s="170">
        <v>30350</v>
      </c>
    </row>
    <row r="1949" spans="1:2" x14ac:dyDescent="0.25">
      <c r="A1949" t="s">
        <v>2864</v>
      </c>
      <c r="B1949" s="170">
        <v>30363</v>
      </c>
    </row>
    <row r="1950" spans="1:2" x14ac:dyDescent="0.25">
      <c r="A1950" t="s">
        <v>2865</v>
      </c>
      <c r="B1950" s="170">
        <v>30377</v>
      </c>
    </row>
    <row r="1951" spans="1:2" x14ac:dyDescent="0.25">
      <c r="A1951" t="s">
        <v>2866</v>
      </c>
      <c r="B1951" s="170">
        <v>30380</v>
      </c>
    </row>
    <row r="1952" spans="1:2" x14ac:dyDescent="0.25">
      <c r="A1952" t="s">
        <v>2867</v>
      </c>
      <c r="B1952" s="170">
        <v>30394</v>
      </c>
    </row>
    <row r="1953" spans="1:2" x14ac:dyDescent="0.25">
      <c r="A1953" t="s">
        <v>2868</v>
      </c>
      <c r="B1953" s="170">
        <v>30404</v>
      </c>
    </row>
    <row r="1954" spans="1:2" x14ac:dyDescent="0.25">
      <c r="A1954" t="s">
        <v>2869</v>
      </c>
      <c r="B1954" s="170">
        <v>30418</v>
      </c>
    </row>
    <row r="1955" spans="1:2" x14ac:dyDescent="0.25">
      <c r="A1955" t="s">
        <v>2870</v>
      </c>
      <c r="B1955" s="170">
        <v>30421</v>
      </c>
    </row>
    <row r="1956" spans="1:2" x14ac:dyDescent="0.25">
      <c r="A1956" t="s">
        <v>2871</v>
      </c>
      <c r="B1956" s="170">
        <v>30435</v>
      </c>
    </row>
    <row r="1957" spans="1:2" x14ac:dyDescent="0.25">
      <c r="A1957" t="s">
        <v>2872</v>
      </c>
      <c r="B1957" s="170">
        <v>30449</v>
      </c>
    </row>
    <row r="1958" spans="1:2" x14ac:dyDescent="0.25">
      <c r="A1958" t="s">
        <v>2873</v>
      </c>
      <c r="B1958" s="170">
        <v>30452</v>
      </c>
    </row>
    <row r="1959" spans="1:2" x14ac:dyDescent="0.25">
      <c r="A1959" t="s">
        <v>2874</v>
      </c>
      <c r="B1959" s="170">
        <v>30466</v>
      </c>
    </row>
    <row r="1960" spans="1:2" x14ac:dyDescent="0.25">
      <c r="A1960" t="s">
        <v>2875</v>
      </c>
      <c r="B1960" s="170">
        <v>30475</v>
      </c>
    </row>
    <row r="1961" spans="1:2" x14ac:dyDescent="0.25">
      <c r="A1961" t="s">
        <v>2876</v>
      </c>
      <c r="B1961" s="170">
        <v>30483</v>
      </c>
    </row>
    <row r="1962" spans="1:2" x14ac:dyDescent="0.25">
      <c r="A1962" t="s">
        <v>2877</v>
      </c>
      <c r="B1962" s="170">
        <v>30497</v>
      </c>
    </row>
    <row r="1963" spans="1:2" x14ac:dyDescent="0.25">
      <c r="A1963" t="s">
        <v>2878</v>
      </c>
      <c r="B1963" s="170">
        <v>30507</v>
      </c>
    </row>
    <row r="1964" spans="1:2" x14ac:dyDescent="0.25">
      <c r="A1964" t="s">
        <v>2879</v>
      </c>
      <c r="B1964" s="170">
        <v>30510</v>
      </c>
    </row>
    <row r="1965" spans="1:2" x14ac:dyDescent="0.25">
      <c r="A1965" t="s">
        <v>2880</v>
      </c>
      <c r="B1965" s="170">
        <v>30524</v>
      </c>
    </row>
    <row r="1966" spans="1:2" x14ac:dyDescent="0.25">
      <c r="A1966" t="s">
        <v>2881</v>
      </c>
      <c r="B1966" s="170">
        <v>30538</v>
      </c>
    </row>
    <row r="1967" spans="1:2" x14ac:dyDescent="0.25">
      <c r="A1967" t="s">
        <v>2882</v>
      </c>
      <c r="B1967" s="170">
        <v>30541</v>
      </c>
    </row>
    <row r="1968" spans="1:2" x14ac:dyDescent="0.25">
      <c r="A1968" t="s">
        <v>2883</v>
      </c>
      <c r="B1968" s="170">
        <v>30555</v>
      </c>
    </row>
    <row r="1969" spans="1:2" x14ac:dyDescent="0.25">
      <c r="A1969" t="s">
        <v>2884</v>
      </c>
      <c r="B1969" s="170">
        <v>30569</v>
      </c>
    </row>
    <row r="1970" spans="1:2" x14ac:dyDescent="0.25">
      <c r="A1970" t="s">
        <v>2885</v>
      </c>
      <c r="B1970" s="170">
        <v>30572</v>
      </c>
    </row>
    <row r="1971" spans="1:2" x14ac:dyDescent="0.25">
      <c r="A1971" t="s">
        <v>2886</v>
      </c>
      <c r="B1971" s="170">
        <v>30586</v>
      </c>
    </row>
    <row r="1972" spans="1:2" x14ac:dyDescent="0.25">
      <c r="A1972" t="s">
        <v>2887</v>
      </c>
      <c r="B1972" s="170">
        <v>30590</v>
      </c>
    </row>
    <row r="1973" spans="1:2" x14ac:dyDescent="0.25">
      <c r="A1973" t="s">
        <v>2888</v>
      </c>
      <c r="B1973" s="170">
        <v>30606</v>
      </c>
    </row>
    <row r="1974" spans="1:2" x14ac:dyDescent="0.25">
      <c r="A1974" t="s">
        <v>2889</v>
      </c>
      <c r="B1974" s="170">
        <v>30613</v>
      </c>
    </row>
    <row r="1975" spans="1:2" x14ac:dyDescent="0.25">
      <c r="A1975" t="s">
        <v>2890</v>
      </c>
      <c r="B1975" s="170">
        <v>30627</v>
      </c>
    </row>
    <row r="1976" spans="1:2" x14ac:dyDescent="0.25">
      <c r="A1976" t="s">
        <v>2891</v>
      </c>
      <c r="B1976" s="170">
        <v>30630</v>
      </c>
    </row>
    <row r="1977" spans="1:2" x14ac:dyDescent="0.25">
      <c r="A1977" t="s">
        <v>2892</v>
      </c>
      <c r="B1977" s="170">
        <v>30644</v>
      </c>
    </row>
    <row r="1978" spans="1:2" x14ac:dyDescent="0.25">
      <c r="A1978" t="s">
        <v>2893</v>
      </c>
      <c r="B1978" s="170">
        <v>30658</v>
      </c>
    </row>
    <row r="1979" spans="1:2" x14ac:dyDescent="0.25">
      <c r="A1979" t="s">
        <v>2894</v>
      </c>
      <c r="B1979" s="170">
        <v>30661</v>
      </c>
    </row>
    <row r="1980" spans="1:2" x14ac:dyDescent="0.25">
      <c r="A1980" t="s">
        <v>2895</v>
      </c>
      <c r="B1980" s="170">
        <v>30675</v>
      </c>
    </row>
    <row r="1981" spans="1:2" x14ac:dyDescent="0.25">
      <c r="A1981" t="s">
        <v>2896</v>
      </c>
      <c r="B1981" s="170">
        <v>30689</v>
      </c>
    </row>
    <row r="1982" spans="1:2" x14ac:dyDescent="0.25">
      <c r="A1982" t="s">
        <v>2897</v>
      </c>
      <c r="B1982" s="170">
        <v>30692</v>
      </c>
    </row>
    <row r="1983" spans="1:2" x14ac:dyDescent="0.25">
      <c r="A1983" t="s">
        <v>2898</v>
      </c>
      <c r="B1983" s="170">
        <v>30702</v>
      </c>
    </row>
    <row r="1984" spans="1:2" x14ac:dyDescent="0.25">
      <c r="A1984" t="s">
        <v>2899</v>
      </c>
      <c r="B1984" s="170">
        <v>30716</v>
      </c>
    </row>
    <row r="1985" spans="1:2" x14ac:dyDescent="0.25">
      <c r="A1985" t="s">
        <v>2900</v>
      </c>
      <c r="B1985" s="170">
        <v>30721</v>
      </c>
    </row>
    <row r="1986" spans="1:2" x14ac:dyDescent="0.25">
      <c r="A1986" t="s">
        <v>2901</v>
      </c>
      <c r="B1986" s="170">
        <v>30733</v>
      </c>
    </row>
    <row r="1987" spans="1:2" x14ac:dyDescent="0.25">
      <c r="A1987" t="s">
        <v>2902</v>
      </c>
      <c r="B1987" s="170">
        <v>30747</v>
      </c>
    </row>
    <row r="1988" spans="1:2" x14ac:dyDescent="0.25">
      <c r="A1988" t="s">
        <v>2903</v>
      </c>
      <c r="B1988" s="170">
        <v>30750</v>
      </c>
    </row>
    <row r="1989" spans="1:2" x14ac:dyDescent="0.25">
      <c r="A1989" t="s">
        <v>2904</v>
      </c>
      <c r="B1989" s="170">
        <v>30764</v>
      </c>
    </row>
    <row r="1990" spans="1:2" x14ac:dyDescent="0.25">
      <c r="A1990" t="s">
        <v>2905</v>
      </c>
      <c r="B1990" s="170">
        <v>30778</v>
      </c>
    </row>
    <row r="1991" spans="1:2" x14ac:dyDescent="0.25">
      <c r="A1991" t="s">
        <v>2906</v>
      </c>
      <c r="B1991" s="170">
        <v>30781</v>
      </c>
    </row>
    <row r="1992" spans="1:2" x14ac:dyDescent="0.25">
      <c r="A1992" t="s">
        <v>2907</v>
      </c>
      <c r="B1992" s="170">
        <v>30795</v>
      </c>
    </row>
    <row r="1993" spans="1:2" x14ac:dyDescent="0.25">
      <c r="A1993" t="s">
        <v>2908</v>
      </c>
      <c r="B1993" s="170">
        <v>30805</v>
      </c>
    </row>
    <row r="1994" spans="1:2" x14ac:dyDescent="0.25">
      <c r="A1994" t="s">
        <v>2909</v>
      </c>
      <c r="B1994" s="170">
        <v>30819</v>
      </c>
    </row>
    <row r="1995" spans="1:2" x14ac:dyDescent="0.25">
      <c r="A1995" t="s">
        <v>2910</v>
      </c>
      <c r="B1995" s="170">
        <v>30822</v>
      </c>
    </row>
    <row r="1996" spans="1:2" x14ac:dyDescent="0.25">
      <c r="A1996" t="s">
        <v>2911</v>
      </c>
      <c r="B1996" s="170">
        <v>30836</v>
      </c>
    </row>
    <row r="1997" spans="1:2" x14ac:dyDescent="0.25">
      <c r="A1997" t="s">
        <v>2912</v>
      </c>
      <c r="B1997" s="170">
        <v>30847</v>
      </c>
    </row>
    <row r="1998" spans="1:2" x14ac:dyDescent="0.25">
      <c r="A1998" t="s">
        <v>2913</v>
      </c>
      <c r="B1998" s="170">
        <v>30853</v>
      </c>
    </row>
    <row r="1999" spans="1:2" x14ac:dyDescent="0.25">
      <c r="A1999" t="s">
        <v>2914</v>
      </c>
      <c r="B1999" s="170">
        <v>30867</v>
      </c>
    </row>
    <row r="2000" spans="1:2" x14ac:dyDescent="0.25">
      <c r="A2000" t="s">
        <v>2915</v>
      </c>
      <c r="B2000" s="170">
        <v>30870</v>
      </c>
    </row>
    <row r="2001" spans="1:2" x14ac:dyDescent="0.25">
      <c r="A2001" t="s">
        <v>2916</v>
      </c>
      <c r="B2001" s="170">
        <v>30884</v>
      </c>
    </row>
    <row r="2002" spans="1:2" x14ac:dyDescent="0.25">
      <c r="A2002" t="s">
        <v>2917</v>
      </c>
      <c r="B2002" s="170">
        <v>30898</v>
      </c>
    </row>
    <row r="2003" spans="1:2" x14ac:dyDescent="0.25">
      <c r="A2003" t="s">
        <v>2918</v>
      </c>
      <c r="B2003" s="170">
        <v>30908</v>
      </c>
    </row>
    <row r="2004" spans="1:2" x14ac:dyDescent="0.25">
      <c r="A2004" t="s">
        <v>2919</v>
      </c>
      <c r="B2004" s="170">
        <v>30911</v>
      </c>
    </row>
    <row r="2005" spans="1:2" x14ac:dyDescent="0.25">
      <c r="A2005" t="s">
        <v>2920</v>
      </c>
      <c r="B2005" s="170">
        <v>30942</v>
      </c>
    </row>
    <row r="2006" spans="1:2" x14ac:dyDescent="0.25">
      <c r="A2006" t="s">
        <v>2921</v>
      </c>
      <c r="B2006" s="170">
        <v>30956</v>
      </c>
    </row>
    <row r="2007" spans="1:2" x14ac:dyDescent="0.25">
      <c r="A2007" t="s">
        <v>2922</v>
      </c>
      <c r="B2007" s="170">
        <v>30962</v>
      </c>
    </row>
    <row r="2008" spans="1:2" x14ac:dyDescent="0.25">
      <c r="A2008" t="s">
        <v>2923</v>
      </c>
      <c r="B2008" s="170">
        <v>30973</v>
      </c>
    </row>
    <row r="2009" spans="1:2" x14ac:dyDescent="0.25">
      <c r="A2009" t="s">
        <v>2924</v>
      </c>
      <c r="B2009" s="170">
        <v>30990</v>
      </c>
    </row>
    <row r="2010" spans="1:2" x14ac:dyDescent="0.25">
      <c r="A2010" t="s">
        <v>2925</v>
      </c>
      <c r="B2010" s="170">
        <v>31005</v>
      </c>
    </row>
    <row r="2011" spans="1:2" x14ac:dyDescent="0.25">
      <c r="A2011" t="s">
        <v>2926</v>
      </c>
      <c r="B2011" s="170">
        <v>31019</v>
      </c>
    </row>
    <row r="2012" spans="1:2" x14ac:dyDescent="0.25">
      <c r="A2012" t="s">
        <v>2927</v>
      </c>
      <c r="B2012" s="170">
        <v>31022</v>
      </c>
    </row>
    <row r="2013" spans="1:2" x14ac:dyDescent="0.25">
      <c r="A2013" t="s">
        <v>2928</v>
      </c>
      <c r="B2013" s="170">
        <v>31036</v>
      </c>
    </row>
    <row r="2014" spans="1:2" x14ac:dyDescent="0.25">
      <c r="A2014" t="s">
        <v>2929</v>
      </c>
      <c r="B2014" s="170">
        <v>31044</v>
      </c>
    </row>
    <row r="2015" spans="1:2" x14ac:dyDescent="0.25">
      <c r="A2015" t="s">
        <v>2930</v>
      </c>
      <c r="B2015" s="170">
        <v>31053</v>
      </c>
    </row>
    <row r="2016" spans="1:2" x14ac:dyDescent="0.25">
      <c r="A2016" t="s">
        <v>2931</v>
      </c>
      <c r="B2016" s="170">
        <v>31067</v>
      </c>
    </row>
    <row r="2017" spans="1:2" x14ac:dyDescent="0.25">
      <c r="A2017" t="s">
        <v>2932</v>
      </c>
      <c r="B2017" s="170">
        <v>31070</v>
      </c>
    </row>
    <row r="2018" spans="1:2" x14ac:dyDescent="0.25">
      <c r="A2018" t="s">
        <v>2933</v>
      </c>
      <c r="B2018" s="170">
        <v>31084</v>
      </c>
    </row>
    <row r="2019" spans="1:2" x14ac:dyDescent="0.25">
      <c r="A2019" t="s">
        <v>2934</v>
      </c>
      <c r="B2019" s="170">
        <v>31098</v>
      </c>
    </row>
    <row r="2020" spans="1:2" x14ac:dyDescent="0.25">
      <c r="A2020" t="s">
        <v>2935</v>
      </c>
      <c r="B2020" s="170">
        <v>31108</v>
      </c>
    </row>
    <row r="2021" spans="1:2" x14ac:dyDescent="0.25">
      <c r="A2021" t="s">
        <v>2936</v>
      </c>
      <c r="B2021" s="170">
        <v>31111</v>
      </c>
    </row>
    <row r="2022" spans="1:2" x14ac:dyDescent="0.25">
      <c r="A2022" t="s">
        <v>2937</v>
      </c>
      <c r="B2022" s="170">
        <v>31125</v>
      </c>
    </row>
    <row r="2023" spans="1:2" x14ac:dyDescent="0.25">
      <c r="A2023" t="s">
        <v>2938</v>
      </c>
      <c r="B2023" s="170">
        <v>31139</v>
      </c>
    </row>
    <row r="2024" spans="1:2" x14ac:dyDescent="0.25">
      <c r="A2024" t="s">
        <v>2939</v>
      </c>
      <c r="B2024" s="170">
        <v>31142</v>
      </c>
    </row>
    <row r="2025" spans="1:2" x14ac:dyDescent="0.25">
      <c r="A2025" t="s">
        <v>2940</v>
      </c>
      <c r="B2025" s="170">
        <v>31156</v>
      </c>
    </row>
    <row r="2026" spans="1:2" x14ac:dyDescent="0.25">
      <c r="A2026" t="s">
        <v>2941</v>
      </c>
      <c r="B2026" s="170">
        <v>31160</v>
      </c>
    </row>
    <row r="2027" spans="1:2" x14ac:dyDescent="0.25">
      <c r="A2027" t="s">
        <v>2942</v>
      </c>
      <c r="B2027" s="170">
        <v>31173</v>
      </c>
    </row>
    <row r="2028" spans="1:2" x14ac:dyDescent="0.25">
      <c r="A2028" t="s">
        <v>2943</v>
      </c>
      <c r="B2028" s="170">
        <v>31187</v>
      </c>
    </row>
    <row r="2029" spans="1:2" x14ac:dyDescent="0.25">
      <c r="A2029" t="s">
        <v>2944</v>
      </c>
      <c r="B2029" s="170">
        <v>31190</v>
      </c>
    </row>
    <row r="2030" spans="1:2" x14ac:dyDescent="0.25">
      <c r="A2030" t="s">
        <v>2945</v>
      </c>
      <c r="B2030" s="170">
        <v>31200</v>
      </c>
    </row>
    <row r="2031" spans="1:2" x14ac:dyDescent="0.25">
      <c r="A2031" t="s">
        <v>2946</v>
      </c>
      <c r="B2031" s="170">
        <v>31214</v>
      </c>
    </row>
    <row r="2032" spans="1:2" x14ac:dyDescent="0.25">
      <c r="A2032" t="s">
        <v>2947</v>
      </c>
      <c r="B2032" s="170">
        <v>31228</v>
      </c>
    </row>
    <row r="2033" spans="1:2" x14ac:dyDescent="0.25">
      <c r="A2033" t="s">
        <v>2948</v>
      </c>
      <c r="B2033" s="170">
        <v>31245</v>
      </c>
    </row>
    <row r="2034" spans="1:2" x14ac:dyDescent="0.25">
      <c r="A2034" t="s">
        <v>2949</v>
      </c>
      <c r="B2034" s="170">
        <v>31259</v>
      </c>
    </row>
    <row r="2035" spans="1:2" x14ac:dyDescent="0.25">
      <c r="A2035" t="s">
        <v>2950</v>
      </c>
      <c r="B2035" s="170">
        <v>31262</v>
      </c>
    </row>
    <row r="2036" spans="1:2" x14ac:dyDescent="0.25">
      <c r="A2036" t="s">
        <v>2951</v>
      </c>
      <c r="B2036" s="170">
        <v>31276</v>
      </c>
    </row>
    <row r="2037" spans="1:2" x14ac:dyDescent="0.25">
      <c r="A2037" t="s">
        <v>2952</v>
      </c>
      <c r="B2037" s="170">
        <v>31285</v>
      </c>
    </row>
    <row r="2038" spans="1:2" x14ac:dyDescent="0.25">
      <c r="A2038" t="s">
        <v>2953</v>
      </c>
      <c r="B2038" s="170">
        <v>31293</v>
      </c>
    </row>
    <row r="2039" spans="1:2" x14ac:dyDescent="0.25">
      <c r="A2039" t="s">
        <v>2954</v>
      </c>
      <c r="B2039" s="170">
        <v>31303</v>
      </c>
    </row>
    <row r="2040" spans="1:2" x14ac:dyDescent="0.25">
      <c r="A2040" t="s">
        <v>2955</v>
      </c>
      <c r="B2040" s="170">
        <v>31317</v>
      </c>
    </row>
    <row r="2041" spans="1:2" x14ac:dyDescent="0.25">
      <c r="A2041" t="s">
        <v>2956</v>
      </c>
      <c r="B2041" s="170">
        <v>31320</v>
      </c>
    </row>
    <row r="2042" spans="1:2" x14ac:dyDescent="0.25">
      <c r="A2042" t="s">
        <v>2957</v>
      </c>
      <c r="B2042" s="170">
        <v>31334</v>
      </c>
    </row>
    <row r="2043" spans="1:2" x14ac:dyDescent="0.25">
      <c r="A2043" t="s">
        <v>2958</v>
      </c>
      <c r="B2043" s="170">
        <v>31348</v>
      </c>
    </row>
    <row r="2044" spans="1:2" x14ac:dyDescent="0.25">
      <c r="A2044" t="s">
        <v>2959</v>
      </c>
      <c r="B2044" s="170">
        <v>31351</v>
      </c>
    </row>
    <row r="2045" spans="1:2" x14ac:dyDescent="0.25">
      <c r="A2045" t="s">
        <v>2960</v>
      </c>
      <c r="B2045" s="170">
        <v>31365</v>
      </c>
    </row>
    <row r="2046" spans="1:2" x14ac:dyDescent="0.25">
      <c r="A2046" t="s">
        <v>2961</v>
      </c>
      <c r="B2046" s="170">
        <v>31379</v>
      </c>
    </row>
    <row r="2047" spans="1:2" x14ac:dyDescent="0.25">
      <c r="A2047" t="s">
        <v>2962</v>
      </c>
      <c r="B2047" s="170">
        <v>31396</v>
      </c>
    </row>
    <row r="2048" spans="1:2" x14ac:dyDescent="0.25">
      <c r="A2048" t="s">
        <v>2963</v>
      </c>
      <c r="B2048" s="170">
        <v>31406</v>
      </c>
    </row>
    <row r="2049" spans="1:2" x14ac:dyDescent="0.25">
      <c r="A2049" t="s">
        <v>2964</v>
      </c>
      <c r="B2049" s="170">
        <v>31416</v>
      </c>
    </row>
    <row r="2050" spans="1:2" x14ac:dyDescent="0.25">
      <c r="A2050" t="s">
        <v>2965</v>
      </c>
      <c r="B2050" s="170">
        <v>31423</v>
      </c>
    </row>
    <row r="2051" spans="1:2" x14ac:dyDescent="0.25">
      <c r="A2051" t="s">
        <v>2966</v>
      </c>
      <c r="B2051" s="170">
        <v>31841</v>
      </c>
    </row>
    <row r="2052" spans="1:2" x14ac:dyDescent="0.25">
      <c r="A2052" t="s">
        <v>2967</v>
      </c>
      <c r="B2052" s="170">
        <v>32010</v>
      </c>
    </row>
    <row r="2053" spans="1:2" x14ac:dyDescent="0.25">
      <c r="A2053" t="s">
        <v>2968</v>
      </c>
      <c r="B2053" s="170">
        <v>32024</v>
      </c>
    </row>
    <row r="2054" spans="1:2" x14ac:dyDescent="0.25">
      <c r="A2054" t="s">
        <v>2969</v>
      </c>
      <c r="B2054" s="170">
        <v>32038</v>
      </c>
    </row>
    <row r="2055" spans="1:2" x14ac:dyDescent="0.25">
      <c r="A2055" t="s">
        <v>2970</v>
      </c>
      <c r="B2055" s="170">
        <v>32041</v>
      </c>
    </row>
    <row r="2056" spans="1:2" x14ac:dyDescent="0.25">
      <c r="A2056" t="s">
        <v>2971</v>
      </c>
      <c r="B2056" s="170">
        <v>32055</v>
      </c>
    </row>
    <row r="2057" spans="1:2" x14ac:dyDescent="0.25">
      <c r="A2057" t="s">
        <v>2972</v>
      </c>
      <c r="B2057" s="170">
        <v>32069</v>
      </c>
    </row>
    <row r="2058" spans="1:2" x14ac:dyDescent="0.25">
      <c r="A2058" t="s">
        <v>2973</v>
      </c>
      <c r="B2058" s="170">
        <v>32072</v>
      </c>
    </row>
    <row r="2059" spans="1:2" x14ac:dyDescent="0.25">
      <c r="A2059" t="s">
        <v>2974</v>
      </c>
      <c r="B2059" s="170">
        <v>32086</v>
      </c>
    </row>
    <row r="2060" spans="1:2" x14ac:dyDescent="0.25">
      <c r="A2060" t="s">
        <v>2975</v>
      </c>
      <c r="B2060" s="170">
        <v>32095</v>
      </c>
    </row>
    <row r="2061" spans="1:2" x14ac:dyDescent="0.25">
      <c r="A2061" t="s">
        <v>2976</v>
      </c>
      <c r="B2061" s="170">
        <v>32100</v>
      </c>
    </row>
    <row r="2062" spans="1:2" x14ac:dyDescent="0.25">
      <c r="A2062" t="s">
        <v>2977</v>
      </c>
      <c r="B2062" s="170">
        <v>32113</v>
      </c>
    </row>
    <row r="2063" spans="1:2" x14ac:dyDescent="0.25">
      <c r="A2063" t="s">
        <v>2978</v>
      </c>
      <c r="B2063" s="170">
        <v>32127</v>
      </c>
    </row>
    <row r="2064" spans="1:2" x14ac:dyDescent="0.25">
      <c r="A2064" t="s">
        <v>2979</v>
      </c>
      <c r="B2064" s="170">
        <v>32130</v>
      </c>
    </row>
    <row r="2065" spans="1:2" x14ac:dyDescent="0.25">
      <c r="A2065" t="s">
        <v>2980</v>
      </c>
      <c r="B2065" s="170">
        <v>32144</v>
      </c>
    </row>
    <row r="2066" spans="1:2" x14ac:dyDescent="0.25">
      <c r="A2066" t="s">
        <v>2981</v>
      </c>
      <c r="B2066" s="170">
        <v>32158</v>
      </c>
    </row>
    <row r="2067" spans="1:2" x14ac:dyDescent="0.25">
      <c r="A2067" t="s">
        <v>2982</v>
      </c>
      <c r="B2067" s="170">
        <v>32161</v>
      </c>
    </row>
    <row r="2068" spans="1:2" x14ac:dyDescent="0.25">
      <c r="A2068" t="s">
        <v>2983</v>
      </c>
      <c r="B2068" s="170">
        <v>32175</v>
      </c>
    </row>
    <row r="2069" spans="1:2" x14ac:dyDescent="0.25">
      <c r="A2069" t="s">
        <v>2984</v>
      </c>
      <c r="B2069" s="170">
        <v>32189</v>
      </c>
    </row>
    <row r="2070" spans="1:2" x14ac:dyDescent="0.25">
      <c r="A2070" t="s">
        <v>2985</v>
      </c>
      <c r="B2070" s="170">
        <v>32192</v>
      </c>
    </row>
    <row r="2071" spans="1:2" x14ac:dyDescent="0.25">
      <c r="A2071" t="s">
        <v>2986</v>
      </c>
      <c r="B2071" s="170">
        <v>32202</v>
      </c>
    </row>
    <row r="2072" spans="1:2" x14ac:dyDescent="0.25">
      <c r="A2072" t="s">
        <v>2987</v>
      </c>
      <c r="B2072" s="170">
        <v>32216</v>
      </c>
    </row>
    <row r="2073" spans="1:2" x14ac:dyDescent="0.25">
      <c r="A2073" t="s">
        <v>2988</v>
      </c>
      <c r="B2073" s="170">
        <v>32226</v>
      </c>
    </row>
    <row r="2074" spans="1:2" x14ac:dyDescent="0.25">
      <c r="A2074" t="s">
        <v>2989</v>
      </c>
      <c r="B2074" s="170">
        <v>32233</v>
      </c>
    </row>
    <row r="2075" spans="1:2" x14ac:dyDescent="0.25">
      <c r="A2075" t="s">
        <v>2990</v>
      </c>
      <c r="B2075" s="170">
        <v>32250</v>
      </c>
    </row>
    <row r="2076" spans="1:2" x14ac:dyDescent="0.25">
      <c r="A2076" t="s">
        <v>2991</v>
      </c>
      <c r="B2076" s="170">
        <v>32264</v>
      </c>
    </row>
    <row r="2077" spans="1:2" x14ac:dyDescent="0.25">
      <c r="A2077" t="s">
        <v>2992</v>
      </c>
      <c r="B2077" s="170">
        <v>32278</v>
      </c>
    </row>
    <row r="2078" spans="1:2" x14ac:dyDescent="0.25">
      <c r="A2078" t="s">
        <v>2993</v>
      </c>
      <c r="B2078" s="170">
        <v>32281</v>
      </c>
    </row>
    <row r="2079" spans="1:2" x14ac:dyDescent="0.25">
      <c r="A2079" t="s">
        <v>2994</v>
      </c>
      <c r="B2079" s="170">
        <v>32295</v>
      </c>
    </row>
    <row r="2080" spans="1:2" x14ac:dyDescent="0.25">
      <c r="A2080" t="s">
        <v>2995</v>
      </c>
      <c r="B2080" s="170">
        <v>32305</v>
      </c>
    </row>
    <row r="2081" spans="1:2" x14ac:dyDescent="0.25">
      <c r="A2081" t="s">
        <v>2996</v>
      </c>
      <c r="B2081" s="170">
        <v>32319</v>
      </c>
    </row>
    <row r="2082" spans="1:2" x14ac:dyDescent="0.25">
      <c r="A2082" t="s">
        <v>2997</v>
      </c>
      <c r="B2082" s="170">
        <v>32322</v>
      </c>
    </row>
    <row r="2083" spans="1:2" x14ac:dyDescent="0.25">
      <c r="A2083" t="s">
        <v>2998</v>
      </c>
      <c r="B2083" s="170">
        <v>32336</v>
      </c>
    </row>
    <row r="2084" spans="1:2" x14ac:dyDescent="0.25">
      <c r="A2084" t="s">
        <v>2999</v>
      </c>
      <c r="B2084" s="170">
        <v>32341</v>
      </c>
    </row>
    <row r="2085" spans="1:2" x14ac:dyDescent="0.25">
      <c r="A2085" t="s">
        <v>3000</v>
      </c>
      <c r="B2085" s="170">
        <v>32353</v>
      </c>
    </row>
    <row r="2086" spans="1:2" x14ac:dyDescent="0.25">
      <c r="A2086" t="s">
        <v>3001</v>
      </c>
      <c r="B2086" s="170">
        <v>32367</v>
      </c>
    </row>
    <row r="2087" spans="1:2" x14ac:dyDescent="0.25">
      <c r="A2087" t="s">
        <v>3002</v>
      </c>
      <c r="B2087" s="170">
        <v>32370</v>
      </c>
    </row>
    <row r="2088" spans="1:2" x14ac:dyDescent="0.25">
      <c r="A2088" t="s">
        <v>3003</v>
      </c>
      <c r="B2088" s="170">
        <v>32384</v>
      </c>
    </row>
    <row r="2089" spans="1:2" x14ac:dyDescent="0.25">
      <c r="A2089" t="s">
        <v>3004</v>
      </c>
      <c r="B2089" s="170">
        <v>32398</v>
      </c>
    </row>
    <row r="2090" spans="1:2" x14ac:dyDescent="0.25">
      <c r="A2090" t="s">
        <v>3005</v>
      </c>
      <c r="B2090" s="170">
        <v>32408</v>
      </c>
    </row>
    <row r="2091" spans="1:2" x14ac:dyDescent="0.25">
      <c r="A2091" t="s">
        <v>3006</v>
      </c>
      <c r="B2091" s="170">
        <v>32411</v>
      </c>
    </row>
    <row r="2092" spans="1:2" x14ac:dyDescent="0.25">
      <c r="A2092" t="s">
        <v>3007</v>
      </c>
      <c r="B2092" s="170">
        <v>32425</v>
      </c>
    </row>
    <row r="2093" spans="1:2" x14ac:dyDescent="0.25">
      <c r="A2093" t="s">
        <v>3008</v>
      </c>
      <c r="B2093" s="170">
        <v>32439</v>
      </c>
    </row>
    <row r="2094" spans="1:2" x14ac:dyDescent="0.25">
      <c r="A2094" t="s">
        <v>3009</v>
      </c>
      <c r="B2094" s="170">
        <v>32442</v>
      </c>
    </row>
    <row r="2095" spans="1:2" x14ac:dyDescent="0.25">
      <c r="A2095" t="s">
        <v>3010</v>
      </c>
      <c r="B2095" s="170">
        <v>32456</v>
      </c>
    </row>
    <row r="2096" spans="1:2" x14ac:dyDescent="0.25">
      <c r="A2096" t="s">
        <v>3011</v>
      </c>
      <c r="B2096" s="170">
        <v>32467</v>
      </c>
    </row>
    <row r="2097" spans="1:2" x14ac:dyDescent="0.25">
      <c r="A2097" t="s">
        <v>3012</v>
      </c>
      <c r="B2097" s="170">
        <v>32473</v>
      </c>
    </row>
    <row r="2098" spans="1:2" x14ac:dyDescent="0.25">
      <c r="A2098" t="s">
        <v>3013</v>
      </c>
      <c r="B2098" s="170">
        <v>32487</v>
      </c>
    </row>
    <row r="2099" spans="1:2" x14ac:dyDescent="0.25">
      <c r="A2099" t="s">
        <v>3014</v>
      </c>
      <c r="B2099" s="170">
        <v>32490</v>
      </c>
    </row>
    <row r="2100" spans="1:2" x14ac:dyDescent="0.25">
      <c r="A2100" t="s">
        <v>3015</v>
      </c>
      <c r="B2100" s="170">
        <v>32500</v>
      </c>
    </row>
    <row r="2101" spans="1:2" x14ac:dyDescent="0.25">
      <c r="A2101" t="s">
        <v>3016</v>
      </c>
      <c r="B2101" s="170">
        <v>32514</v>
      </c>
    </row>
    <row r="2102" spans="1:2" x14ac:dyDescent="0.25">
      <c r="A2102" t="s">
        <v>3017</v>
      </c>
      <c r="B2102" s="170">
        <v>32528</v>
      </c>
    </row>
    <row r="2103" spans="1:2" x14ac:dyDescent="0.25">
      <c r="A2103" t="s">
        <v>3018</v>
      </c>
      <c r="B2103" s="170">
        <v>32531</v>
      </c>
    </row>
    <row r="2104" spans="1:2" x14ac:dyDescent="0.25">
      <c r="A2104" t="s">
        <v>3019</v>
      </c>
      <c r="B2104" s="170">
        <v>32545</v>
      </c>
    </row>
    <row r="2105" spans="1:2" x14ac:dyDescent="0.25">
      <c r="A2105" t="s">
        <v>3020</v>
      </c>
      <c r="B2105" s="170">
        <v>32559</v>
      </c>
    </row>
    <row r="2106" spans="1:2" x14ac:dyDescent="0.25">
      <c r="A2106" t="s">
        <v>3021</v>
      </c>
      <c r="B2106" s="170">
        <v>32562</v>
      </c>
    </row>
    <row r="2107" spans="1:2" x14ac:dyDescent="0.25">
      <c r="A2107" t="s">
        <v>3022</v>
      </c>
      <c r="B2107" s="170">
        <v>32576</v>
      </c>
    </row>
    <row r="2108" spans="1:2" x14ac:dyDescent="0.25">
      <c r="A2108" t="s">
        <v>3023</v>
      </c>
      <c r="B2108" s="170">
        <v>32582</v>
      </c>
    </row>
    <row r="2109" spans="1:2" x14ac:dyDescent="0.25">
      <c r="A2109" t="s">
        <v>3024</v>
      </c>
      <c r="B2109" s="170">
        <v>32593</v>
      </c>
    </row>
    <row r="2110" spans="1:2" x14ac:dyDescent="0.25">
      <c r="A2110" t="s">
        <v>3025</v>
      </c>
      <c r="B2110" s="170">
        <v>32603</v>
      </c>
    </row>
    <row r="2111" spans="1:2" x14ac:dyDescent="0.25">
      <c r="A2111" t="s">
        <v>3026</v>
      </c>
      <c r="B2111" s="170">
        <v>32617</v>
      </c>
    </row>
    <row r="2112" spans="1:2" x14ac:dyDescent="0.25">
      <c r="A2112" t="s">
        <v>3027</v>
      </c>
      <c r="B2112" s="170">
        <v>32620</v>
      </c>
    </row>
    <row r="2113" spans="1:2" x14ac:dyDescent="0.25">
      <c r="A2113" t="s">
        <v>3028</v>
      </c>
      <c r="B2113" s="170">
        <v>32634</v>
      </c>
    </row>
    <row r="2114" spans="1:2" x14ac:dyDescent="0.25">
      <c r="A2114" t="s">
        <v>3029</v>
      </c>
      <c r="B2114" s="170">
        <v>32648</v>
      </c>
    </row>
    <row r="2115" spans="1:2" x14ac:dyDescent="0.25">
      <c r="A2115" t="s">
        <v>3030</v>
      </c>
      <c r="B2115" s="170">
        <v>32651</v>
      </c>
    </row>
    <row r="2116" spans="1:2" x14ac:dyDescent="0.25">
      <c r="A2116" t="s">
        <v>3031</v>
      </c>
      <c r="B2116" s="170">
        <v>32665</v>
      </c>
    </row>
    <row r="2117" spans="1:2" x14ac:dyDescent="0.25">
      <c r="A2117" t="s">
        <v>3032</v>
      </c>
      <c r="B2117" s="170">
        <v>32679</v>
      </c>
    </row>
    <row r="2118" spans="1:2" x14ac:dyDescent="0.25">
      <c r="A2118" t="s">
        <v>3033</v>
      </c>
      <c r="B2118" s="170">
        <v>32682</v>
      </c>
    </row>
    <row r="2119" spans="1:2" x14ac:dyDescent="0.25">
      <c r="A2119" t="s">
        <v>3034</v>
      </c>
      <c r="B2119" s="170">
        <v>32696</v>
      </c>
    </row>
    <row r="2120" spans="1:2" x14ac:dyDescent="0.25">
      <c r="A2120" t="s">
        <v>3035</v>
      </c>
      <c r="B2120" s="170">
        <v>32706</v>
      </c>
    </row>
    <row r="2121" spans="1:2" x14ac:dyDescent="0.25">
      <c r="A2121" t="s">
        <v>3036</v>
      </c>
      <c r="B2121" s="170">
        <v>32723</v>
      </c>
    </row>
    <row r="2122" spans="1:2" x14ac:dyDescent="0.25">
      <c r="A2122" t="s">
        <v>3037</v>
      </c>
      <c r="B2122" s="170">
        <v>32737</v>
      </c>
    </row>
    <row r="2123" spans="1:2" x14ac:dyDescent="0.25">
      <c r="A2123" t="s">
        <v>3038</v>
      </c>
      <c r="B2123" s="170">
        <v>32740</v>
      </c>
    </row>
    <row r="2124" spans="1:2" x14ac:dyDescent="0.25">
      <c r="A2124" t="s">
        <v>3039</v>
      </c>
      <c r="B2124" s="170">
        <v>32754</v>
      </c>
    </row>
    <row r="2125" spans="1:2" x14ac:dyDescent="0.25">
      <c r="A2125" t="s">
        <v>3040</v>
      </c>
      <c r="B2125" s="170">
        <v>32768</v>
      </c>
    </row>
    <row r="2126" spans="1:2" x14ac:dyDescent="0.25">
      <c r="A2126" t="s">
        <v>3041</v>
      </c>
      <c r="B2126" s="170">
        <v>32771</v>
      </c>
    </row>
    <row r="2127" spans="1:2" x14ac:dyDescent="0.25">
      <c r="A2127" t="s">
        <v>3042</v>
      </c>
      <c r="B2127" s="170">
        <v>32785</v>
      </c>
    </row>
    <row r="2128" spans="1:2" x14ac:dyDescent="0.25">
      <c r="A2128" t="s">
        <v>3043</v>
      </c>
      <c r="B2128" s="170">
        <v>32799</v>
      </c>
    </row>
    <row r="2129" spans="1:2" x14ac:dyDescent="0.25">
      <c r="A2129" t="s">
        <v>3044</v>
      </c>
      <c r="B2129" s="170">
        <v>32809</v>
      </c>
    </row>
    <row r="2130" spans="1:2" x14ac:dyDescent="0.25">
      <c r="A2130" t="s">
        <v>3045</v>
      </c>
      <c r="B2130" s="170">
        <v>32812</v>
      </c>
    </row>
    <row r="2131" spans="1:2" x14ac:dyDescent="0.25">
      <c r="A2131" t="s">
        <v>3046</v>
      </c>
      <c r="B2131" s="170">
        <v>32826</v>
      </c>
    </row>
    <row r="2132" spans="1:2" x14ac:dyDescent="0.25">
      <c r="A2132" t="s">
        <v>3047</v>
      </c>
      <c r="B2132" s="170">
        <v>32839</v>
      </c>
    </row>
    <row r="2133" spans="1:2" x14ac:dyDescent="0.25">
      <c r="A2133" t="s">
        <v>3048</v>
      </c>
      <c r="B2133" s="170">
        <v>32843</v>
      </c>
    </row>
    <row r="2134" spans="1:2" x14ac:dyDescent="0.25">
      <c r="A2134" t="s">
        <v>3049</v>
      </c>
      <c r="B2134" s="170">
        <v>32857</v>
      </c>
    </row>
    <row r="2135" spans="1:2" x14ac:dyDescent="0.25">
      <c r="A2135" t="s">
        <v>3050</v>
      </c>
      <c r="B2135" s="170">
        <v>32860</v>
      </c>
    </row>
    <row r="2136" spans="1:2" x14ac:dyDescent="0.25">
      <c r="A2136" t="s">
        <v>3051</v>
      </c>
      <c r="B2136" s="170">
        <v>32874</v>
      </c>
    </row>
    <row r="2137" spans="1:2" x14ac:dyDescent="0.25">
      <c r="A2137" t="s">
        <v>3052</v>
      </c>
      <c r="B2137" s="170">
        <v>32888</v>
      </c>
    </row>
    <row r="2138" spans="1:2" x14ac:dyDescent="0.25">
      <c r="A2138" t="s">
        <v>3053</v>
      </c>
      <c r="B2138" s="170">
        <v>32891</v>
      </c>
    </row>
    <row r="2139" spans="1:2" x14ac:dyDescent="0.25">
      <c r="A2139" t="s">
        <v>3054</v>
      </c>
      <c r="B2139" s="170">
        <v>32901</v>
      </c>
    </row>
    <row r="2140" spans="1:2" x14ac:dyDescent="0.25">
      <c r="A2140" t="s">
        <v>3055</v>
      </c>
      <c r="B2140" s="170">
        <v>32915</v>
      </c>
    </row>
    <row r="2141" spans="1:2" x14ac:dyDescent="0.25">
      <c r="A2141" t="s">
        <v>3056</v>
      </c>
      <c r="B2141" s="170">
        <v>32929</v>
      </c>
    </row>
    <row r="2142" spans="1:2" x14ac:dyDescent="0.25">
      <c r="A2142" t="s">
        <v>3057</v>
      </c>
      <c r="B2142" s="170">
        <v>32932</v>
      </c>
    </row>
    <row r="2143" spans="1:2" x14ac:dyDescent="0.25">
      <c r="A2143" t="s">
        <v>3058</v>
      </c>
      <c r="B2143" s="170">
        <v>32946</v>
      </c>
    </row>
    <row r="2144" spans="1:2" x14ac:dyDescent="0.25">
      <c r="A2144" t="s">
        <v>3059</v>
      </c>
      <c r="B2144" s="170">
        <v>34014</v>
      </c>
    </row>
    <row r="2145" spans="1:2" x14ac:dyDescent="0.25">
      <c r="A2145" t="s">
        <v>3060</v>
      </c>
      <c r="B2145" s="170">
        <v>34028</v>
      </c>
    </row>
    <row r="2146" spans="1:2" x14ac:dyDescent="0.25">
      <c r="A2146" t="s">
        <v>3061</v>
      </c>
      <c r="B2146" s="170">
        <v>34045</v>
      </c>
    </row>
    <row r="2147" spans="1:2" x14ac:dyDescent="0.25">
      <c r="A2147" t="s">
        <v>3062</v>
      </c>
      <c r="B2147" s="170">
        <v>34062</v>
      </c>
    </row>
    <row r="2148" spans="1:2" x14ac:dyDescent="0.25">
      <c r="A2148" t="s">
        <v>3063</v>
      </c>
      <c r="B2148" s="170">
        <v>34076</v>
      </c>
    </row>
    <row r="2149" spans="1:2" x14ac:dyDescent="0.25">
      <c r="A2149" t="s">
        <v>3064</v>
      </c>
      <c r="B2149" s="170">
        <v>34093</v>
      </c>
    </row>
    <row r="2150" spans="1:2" x14ac:dyDescent="0.25">
      <c r="A2150" t="s">
        <v>3065</v>
      </c>
      <c r="B2150" s="170">
        <v>34103</v>
      </c>
    </row>
    <row r="2151" spans="1:2" x14ac:dyDescent="0.25">
      <c r="A2151" t="s">
        <v>3066</v>
      </c>
      <c r="B2151" s="170">
        <v>34117</v>
      </c>
    </row>
    <row r="2152" spans="1:2" x14ac:dyDescent="0.25">
      <c r="A2152" t="s">
        <v>3067</v>
      </c>
      <c r="B2152" s="170">
        <v>34120</v>
      </c>
    </row>
    <row r="2153" spans="1:2" x14ac:dyDescent="0.25">
      <c r="A2153" t="s">
        <v>3068</v>
      </c>
      <c r="B2153" s="170">
        <v>34134</v>
      </c>
    </row>
    <row r="2154" spans="1:2" x14ac:dyDescent="0.25">
      <c r="A2154" t="s">
        <v>3069</v>
      </c>
      <c r="B2154" s="170">
        <v>35016</v>
      </c>
    </row>
    <row r="2155" spans="1:2" x14ac:dyDescent="0.25">
      <c r="A2155" t="s">
        <v>3070</v>
      </c>
      <c r="B2155" s="170">
        <v>35028</v>
      </c>
    </row>
    <row r="2156" spans="1:2" x14ac:dyDescent="0.25">
      <c r="A2156" t="s">
        <v>3071</v>
      </c>
      <c r="B2156" s="170">
        <v>35033</v>
      </c>
    </row>
    <row r="2157" spans="1:2" x14ac:dyDescent="0.25">
      <c r="A2157" t="s">
        <v>3072</v>
      </c>
      <c r="B2157" s="170">
        <v>35047</v>
      </c>
    </row>
    <row r="2158" spans="1:2" x14ac:dyDescent="0.25">
      <c r="A2158" t="s">
        <v>3073</v>
      </c>
      <c r="B2158" s="170">
        <v>35050</v>
      </c>
    </row>
    <row r="2159" spans="1:2" x14ac:dyDescent="0.25">
      <c r="A2159" t="s">
        <v>3074</v>
      </c>
      <c r="B2159" s="170">
        <v>35064</v>
      </c>
    </row>
    <row r="2160" spans="1:2" x14ac:dyDescent="0.25">
      <c r="A2160" t="s">
        <v>3075</v>
      </c>
      <c r="B2160" s="170">
        <v>35078</v>
      </c>
    </row>
    <row r="2161" spans="1:2" x14ac:dyDescent="0.25">
      <c r="A2161" t="s">
        <v>3076</v>
      </c>
      <c r="B2161" s="170">
        <v>35081</v>
      </c>
    </row>
    <row r="2162" spans="1:2" x14ac:dyDescent="0.25">
      <c r="A2162" t="s">
        <v>3077</v>
      </c>
      <c r="B2162" s="170">
        <v>35095</v>
      </c>
    </row>
    <row r="2163" spans="1:2" x14ac:dyDescent="0.25">
      <c r="A2163" t="s">
        <v>3078</v>
      </c>
      <c r="B2163" s="170">
        <v>35105</v>
      </c>
    </row>
    <row r="2164" spans="1:2" x14ac:dyDescent="0.25">
      <c r="A2164" t="s">
        <v>3079</v>
      </c>
      <c r="B2164" s="170">
        <v>35119</v>
      </c>
    </row>
    <row r="2165" spans="1:2" x14ac:dyDescent="0.25">
      <c r="A2165" t="s">
        <v>3080</v>
      </c>
      <c r="B2165" s="170">
        <v>35136</v>
      </c>
    </row>
    <row r="2166" spans="1:2" x14ac:dyDescent="0.25">
      <c r="A2166" t="s">
        <v>3081</v>
      </c>
      <c r="B2166" s="170">
        <v>35143</v>
      </c>
    </row>
    <row r="2167" spans="1:2" x14ac:dyDescent="0.25">
      <c r="A2167" t="s">
        <v>3082</v>
      </c>
      <c r="B2167" s="170">
        <v>35153</v>
      </c>
    </row>
    <row r="2168" spans="1:2" x14ac:dyDescent="0.25">
      <c r="A2168" t="s">
        <v>3083</v>
      </c>
      <c r="B2168" s="170">
        <v>35167</v>
      </c>
    </row>
    <row r="2169" spans="1:2" x14ac:dyDescent="0.25">
      <c r="A2169" t="s">
        <v>3084</v>
      </c>
      <c r="B2169" s="170">
        <v>35184</v>
      </c>
    </row>
    <row r="2170" spans="1:2" x14ac:dyDescent="0.25">
      <c r="A2170" t="s">
        <v>3085</v>
      </c>
      <c r="B2170" s="170">
        <v>35198</v>
      </c>
    </row>
    <row r="2171" spans="1:2" x14ac:dyDescent="0.25">
      <c r="A2171" t="s">
        <v>3086</v>
      </c>
      <c r="B2171" s="170">
        <v>35208</v>
      </c>
    </row>
    <row r="2172" spans="1:2" x14ac:dyDescent="0.25">
      <c r="A2172" t="s">
        <v>3087</v>
      </c>
      <c r="B2172" s="170">
        <v>35211</v>
      </c>
    </row>
    <row r="2173" spans="1:2" x14ac:dyDescent="0.25">
      <c r="A2173" t="s">
        <v>3088</v>
      </c>
      <c r="B2173" s="170">
        <v>35225</v>
      </c>
    </row>
    <row r="2174" spans="1:2" x14ac:dyDescent="0.25">
      <c r="A2174" t="s">
        <v>3089</v>
      </c>
      <c r="B2174" s="170">
        <v>35239</v>
      </c>
    </row>
    <row r="2175" spans="1:2" x14ac:dyDescent="0.25">
      <c r="A2175" t="s">
        <v>3090</v>
      </c>
      <c r="B2175" s="170">
        <v>35242</v>
      </c>
    </row>
    <row r="2176" spans="1:2" x14ac:dyDescent="0.25">
      <c r="A2176" t="s">
        <v>3091</v>
      </c>
      <c r="B2176" s="170">
        <v>35269</v>
      </c>
    </row>
    <row r="2177" spans="1:2" x14ac:dyDescent="0.25">
      <c r="A2177" t="s">
        <v>3092</v>
      </c>
      <c r="B2177" s="170">
        <v>35273</v>
      </c>
    </row>
    <row r="2178" spans="1:2" x14ac:dyDescent="0.25">
      <c r="A2178" t="s">
        <v>3093</v>
      </c>
      <c r="B2178" s="170">
        <v>35290</v>
      </c>
    </row>
    <row r="2179" spans="1:2" x14ac:dyDescent="0.25">
      <c r="A2179" t="s">
        <v>3094</v>
      </c>
      <c r="B2179" s="170">
        <v>35300</v>
      </c>
    </row>
    <row r="2180" spans="1:2" x14ac:dyDescent="0.25">
      <c r="A2180" t="s">
        <v>3095</v>
      </c>
      <c r="B2180" s="170">
        <v>35314</v>
      </c>
    </row>
    <row r="2181" spans="1:2" x14ac:dyDescent="0.25">
      <c r="A2181" t="s">
        <v>3096</v>
      </c>
      <c r="B2181" s="170">
        <v>35328</v>
      </c>
    </row>
    <row r="2182" spans="1:2" x14ac:dyDescent="0.25">
      <c r="A2182" t="s">
        <v>3097</v>
      </c>
      <c r="B2182" s="170">
        <v>35331</v>
      </c>
    </row>
    <row r="2183" spans="1:2" x14ac:dyDescent="0.25">
      <c r="A2183" t="s">
        <v>3098</v>
      </c>
      <c r="B2183" s="170">
        <v>35345</v>
      </c>
    </row>
    <row r="2184" spans="1:2" x14ac:dyDescent="0.25">
      <c r="A2184" t="s">
        <v>3099</v>
      </c>
      <c r="B2184" s="170">
        <v>35362</v>
      </c>
    </row>
    <row r="2185" spans="1:2" x14ac:dyDescent="0.25">
      <c r="A2185" t="s">
        <v>3100</v>
      </c>
      <c r="B2185" s="170">
        <v>35376</v>
      </c>
    </row>
    <row r="2186" spans="1:2" x14ac:dyDescent="0.25">
      <c r="A2186" t="s">
        <v>3101</v>
      </c>
      <c r="B2186" s="170">
        <v>35384</v>
      </c>
    </row>
    <row r="2187" spans="1:2" x14ac:dyDescent="0.25">
      <c r="A2187" t="s">
        <v>3102</v>
      </c>
      <c r="B2187" s="170">
        <v>35393</v>
      </c>
    </row>
    <row r="2188" spans="1:2" x14ac:dyDescent="0.25">
      <c r="A2188" t="s">
        <v>3103</v>
      </c>
      <c r="B2188" s="170">
        <v>35403</v>
      </c>
    </row>
    <row r="2189" spans="1:2" x14ac:dyDescent="0.25">
      <c r="A2189" t="s">
        <v>3104</v>
      </c>
      <c r="B2189" s="170">
        <v>35417</v>
      </c>
    </row>
    <row r="2190" spans="1:2" x14ac:dyDescent="0.25">
      <c r="A2190" t="s">
        <v>3105</v>
      </c>
      <c r="B2190" s="170">
        <v>35420</v>
      </c>
    </row>
    <row r="2191" spans="1:2" x14ac:dyDescent="0.25">
      <c r="A2191" t="s">
        <v>3106</v>
      </c>
      <c r="B2191" s="170">
        <v>35434</v>
      </c>
    </row>
    <row r="2192" spans="1:2" x14ac:dyDescent="0.25">
      <c r="A2192" t="s">
        <v>3107</v>
      </c>
      <c r="B2192" s="170">
        <v>35448</v>
      </c>
    </row>
    <row r="2193" spans="1:2" x14ac:dyDescent="0.25">
      <c r="A2193" t="s">
        <v>3108</v>
      </c>
      <c r="B2193" s="170">
        <v>35451</v>
      </c>
    </row>
    <row r="2194" spans="1:2" x14ac:dyDescent="0.25">
      <c r="A2194" t="s">
        <v>3109</v>
      </c>
      <c r="B2194" s="170">
        <v>35465</v>
      </c>
    </row>
    <row r="2195" spans="1:2" x14ac:dyDescent="0.25">
      <c r="A2195" t="s">
        <v>3110</v>
      </c>
      <c r="B2195" s="170">
        <v>35479</v>
      </c>
    </row>
    <row r="2196" spans="1:2" x14ac:dyDescent="0.25">
      <c r="A2196" t="s">
        <v>3111</v>
      </c>
      <c r="B2196" s="170">
        <v>35482</v>
      </c>
    </row>
    <row r="2197" spans="1:2" x14ac:dyDescent="0.25">
      <c r="A2197" t="s">
        <v>3112</v>
      </c>
      <c r="B2197" s="170">
        <v>35496</v>
      </c>
    </row>
    <row r="2198" spans="1:2" x14ac:dyDescent="0.25">
      <c r="A2198" t="s">
        <v>3113</v>
      </c>
      <c r="B2198" s="170">
        <v>35506</v>
      </c>
    </row>
    <row r="2199" spans="1:2" x14ac:dyDescent="0.25">
      <c r="A2199" t="s">
        <v>3114</v>
      </c>
      <c r="B2199" s="170">
        <v>35515</v>
      </c>
    </row>
    <row r="2200" spans="1:2" x14ac:dyDescent="0.25">
      <c r="A2200" t="s">
        <v>3115</v>
      </c>
      <c r="B2200" s="170">
        <v>35523</v>
      </c>
    </row>
    <row r="2201" spans="1:2" x14ac:dyDescent="0.25">
      <c r="A2201" t="s">
        <v>3116</v>
      </c>
      <c r="B2201" s="170">
        <v>35537</v>
      </c>
    </row>
    <row r="2202" spans="1:2" x14ac:dyDescent="0.25">
      <c r="A2202" t="s">
        <v>3117</v>
      </c>
      <c r="B2202" s="170">
        <v>35540</v>
      </c>
    </row>
    <row r="2203" spans="1:2" x14ac:dyDescent="0.25">
      <c r="A2203" t="s">
        <v>3118</v>
      </c>
      <c r="B2203" s="170">
        <v>35554</v>
      </c>
    </row>
    <row r="2204" spans="1:2" x14ac:dyDescent="0.25">
      <c r="A2204" t="s">
        <v>3119</v>
      </c>
      <c r="B2204" s="170">
        <v>35571</v>
      </c>
    </row>
    <row r="2205" spans="1:2" x14ac:dyDescent="0.25">
      <c r="A2205" t="s">
        <v>3120</v>
      </c>
      <c r="B2205" s="170">
        <v>35585</v>
      </c>
    </row>
    <row r="2206" spans="1:2" x14ac:dyDescent="0.25">
      <c r="A2206" t="s">
        <v>3121</v>
      </c>
      <c r="B2206" s="170">
        <v>35599</v>
      </c>
    </row>
    <row r="2207" spans="1:2" x14ac:dyDescent="0.25">
      <c r="A2207" t="s">
        <v>3122</v>
      </c>
      <c r="B2207" s="170">
        <v>35609</v>
      </c>
    </row>
    <row r="2208" spans="1:2" x14ac:dyDescent="0.25">
      <c r="A2208" t="s">
        <v>3123</v>
      </c>
      <c r="B2208" s="170">
        <v>35612</v>
      </c>
    </row>
    <row r="2209" spans="1:2" x14ac:dyDescent="0.25">
      <c r="A2209" t="s">
        <v>3124</v>
      </c>
      <c r="B2209" s="170">
        <v>35626</v>
      </c>
    </row>
    <row r="2210" spans="1:2" x14ac:dyDescent="0.25">
      <c r="A2210" t="s">
        <v>3125</v>
      </c>
      <c r="B2210" s="170">
        <v>35630</v>
      </c>
    </row>
    <row r="2211" spans="1:2" x14ac:dyDescent="0.25">
      <c r="A2211" t="s">
        <v>3126</v>
      </c>
      <c r="B2211" s="170">
        <v>35643</v>
      </c>
    </row>
    <row r="2212" spans="1:2" x14ac:dyDescent="0.25">
      <c r="A2212" t="s">
        <v>3127</v>
      </c>
      <c r="B2212" s="170">
        <v>35657</v>
      </c>
    </row>
    <row r="2213" spans="1:2" x14ac:dyDescent="0.25">
      <c r="A2213" t="s">
        <v>3128</v>
      </c>
      <c r="B2213" s="170">
        <v>35660</v>
      </c>
    </row>
    <row r="2214" spans="1:2" x14ac:dyDescent="0.25">
      <c r="A2214" t="s">
        <v>3129</v>
      </c>
      <c r="B2214" s="170">
        <v>35674</v>
      </c>
    </row>
    <row r="2215" spans="1:2" x14ac:dyDescent="0.25">
      <c r="A2215" t="s">
        <v>3130</v>
      </c>
      <c r="B2215" s="170">
        <v>35688</v>
      </c>
    </row>
    <row r="2216" spans="1:2" x14ac:dyDescent="0.25">
      <c r="A2216" t="s">
        <v>3131</v>
      </c>
      <c r="B2216" s="170">
        <v>35691</v>
      </c>
    </row>
    <row r="2217" spans="1:2" x14ac:dyDescent="0.25">
      <c r="A2217" t="s">
        <v>3132</v>
      </c>
      <c r="B2217" s="170">
        <v>35701</v>
      </c>
    </row>
    <row r="2218" spans="1:2" x14ac:dyDescent="0.25">
      <c r="A2218" t="s">
        <v>3133</v>
      </c>
      <c r="B2218" s="170">
        <v>35715</v>
      </c>
    </row>
    <row r="2219" spans="1:2" x14ac:dyDescent="0.25">
      <c r="A2219" t="s">
        <v>3134</v>
      </c>
      <c r="B2219" s="170">
        <v>35729</v>
      </c>
    </row>
    <row r="2220" spans="1:2" x14ac:dyDescent="0.25">
      <c r="A2220" t="s">
        <v>3135</v>
      </c>
      <c r="B2220" s="170">
        <v>35732</v>
      </c>
    </row>
    <row r="2221" spans="1:2" x14ac:dyDescent="0.25">
      <c r="A2221" t="s">
        <v>3136</v>
      </c>
      <c r="B2221" s="170">
        <v>35746</v>
      </c>
    </row>
    <row r="2222" spans="1:2" x14ac:dyDescent="0.25">
      <c r="A2222" t="s">
        <v>3137</v>
      </c>
      <c r="B2222" s="170">
        <v>35756</v>
      </c>
    </row>
    <row r="2223" spans="1:2" x14ac:dyDescent="0.25">
      <c r="A2223" t="s">
        <v>3138</v>
      </c>
      <c r="B2223" s="170">
        <v>35777</v>
      </c>
    </row>
    <row r="2224" spans="1:2" x14ac:dyDescent="0.25">
      <c r="A2224" t="s">
        <v>3139</v>
      </c>
      <c r="B2224" s="170">
        <v>35780</v>
      </c>
    </row>
    <row r="2225" spans="1:2" x14ac:dyDescent="0.25">
      <c r="A2225" t="s">
        <v>3140</v>
      </c>
      <c r="B2225" s="170">
        <v>35794</v>
      </c>
    </row>
    <row r="2226" spans="1:2" x14ac:dyDescent="0.25">
      <c r="A2226" t="s">
        <v>3141</v>
      </c>
      <c r="B2226" s="170">
        <v>35804</v>
      </c>
    </row>
    <row r="2227" spans="1:2" x14ac:dyDescent="0.25">
      <c r="A2227" t="s">
        <v>3142</v>
      </c>
      <c r="B2227" s="170">
        <v>35818</v>
      </c>
    </row>
    <row r="2228" spans="1:2" x14ac:dyDescent="0.25">
      <c r="A2228" t="s">
        <v>3143</v>
      </c>
      <c r="B2228" s="170">
        <v>35821</v>
      </c>
    </row>
    <row r="2229" spans="1:2" x14ac:dyDescent="0.25">
      <c r="A2229" t="s">
        <v>3144</v>
      </c>
      <c r="B2229" s="170">
        <v>35835</v>
      </c>
    </row>
    <row r="2230" spans="1:2" x14ac:dyDescent="0.25">
      <c r="A2230" t="s">
        <v>3145</v>
      </c>
      <c r="B2230" s="170">
        <v>35849</v>
      </c>
    </row>
    <row r="2231" spans="1:2" x14ac:dyDescent="0.25">
      <c r="A2231" t="s">
        <v>3146</v>
      </c>
      <c r="B2231" s="170">
        <v>35852</v>
      </c>
    </row>
    <row r="2232" spans="1:2" x14ac:dyDescent="0.25">
      <c r="A2232" t="s">
        <v>3147</v>
      </c>
      <c r="B2232" s="170">
        <v>35866</v>
      </c>
    </row>
    <row r="2233" spans="1:2" x14ac:dyDescent="0.25">
      <c r="A2233" t="s">
        <v>3148</v>
      </c>
      <c r="B2233" s="170">
        <v>35871</v>
      </c>
    </row>
    <row r="2234" spans="1:2" x14ac:dyDescent="0.25">
      <c r="A2234" t="s">
        <v>3149</v>
      </c>
      <c r="B2234" s="170">
        <v>35883</v>
      </c>
    </row>
    <row r="2235" spans="1:2" x14ac:dyDescent="0.25">
      <c r="A2235" t="s">
        <v>3150</v>
      </c>
      <c r="B2235" s="170">
        <v>35897</v>
      </c>
    </row>
    <row r="2236" spans="1:2" x14ac:dyDescent="0.25">
      <c r="A2236" t="s">
        <v>3151</v>
      </c>
      <c r="B2236" s="170">
        <v>35907</v>
      </c>
    </row>
    <row r="2237" spans="1:2" x14ac:dyDescent="0.25">
      <c r="A2237" t="s">
        <v>3152</v>
      </c>
      <c r="B2237" s="170">
        <v>35910</v>
      </c>
    </row>
    <row r="2238" spans="1:2" x14ac:dyDescent="0.25">
      <c r="A2238" t="s">
        <v>3153</v>
      </c>
      <c r="B2238" s="170">
        <v>35924</v>
      </c>
    </row>
    <row r="2239" spans="1:2" x14ac:dyDescent="0.25">
      <c r="A2239" t="s">
        <v>3154</v>
      </c>
      <c r="B2239" s="170">
        <v>35938</v>
      </c>
    </row>
    <row r="2240" spans="1:2" x14ac:dyDescent="0.25">
      <c r="A2240" t="s">
        <v>3155</v>
      </c>
      <c r="B2240" s="170">
        <v>35955</v>
      </c>
    </row>
    <row r="2241" spans="1:2" x14ac:dyDescent="0.25">
      <c r="A2241" t="s">
        <v>3156</v>
      </c>
      <c r="B2241" s="170">
        <v>35969</v>
      </c>
    </row>
    <row r="2242" spans="1:2" x14ac:dyDescent="0.25">
      <c r="A2242" t="s">
        <v>3157</v>
      </c>
      <c r="B2242" s="170">
        <v>35972</v>
      </c>
    </row>
    <row r="2243" spans="1:2" x14ac:dyDescent="0.25">
      <c r="A2243" t="s">
        <v>3158</v>
      </c>
      <c r="B2243" s="170">
        <v>35986</v>
      </c>
    </row>
    <row r="2244" spans="1:2" x14ac:dyDescent="0.25">
      <c r="A2244" t="s">
        <v>3159</v>
      </c>
      <c r="B2244" s="170">
        <v>35997</v>
      </c>
    </row>
    <row r="2245" spans="1:2" x14ac:dyDescent="0.25">
      <c r="A2245" t="s">
        <v>3160</v>
      </c>
      <c r="B2245" s="170">
        <v>36004</v>
      </c>
    </row>
    <row r="2246" spans="1:2" x14ac:dyDescent="0.25">
      <c r="A2246" t="s">
        <v>3161</v>
      </c>
      <c r="B2246" s="170">
        <v>36021</v>
      </c>
    </row>
    <row r="2247" spans="1:2" x14ac:dyDescent="0.25">
      <c r="A2247" t="s">
        <v>3162</v>
      </c>
      <c r="B2247" s="170">
        <v>36035</v>
      </c>
    </row>
    <row r="2248" spans="1:2" x14ac:dyDescent="0.25">
      <c r="A2248" t="s">
        <v>3163</v>
      </c>
      <c r="B2248" s="170">
        <v>36049</v>
      </c>
    </row>
    <row r="2249" spans="1:2" x14ac:dyDescent="0.25">
      <c r="A2249" t="s">
        <v>3164</v>
      </c>
      <c r="B2249" s="170">
        <v>36052</v>
      </c>
    </row>
    <row r="2250" spans="1:2" x14ac:dyDescent="0.25">
      <c r="A2250" t="s">
        <v>3165</v>
      </c>
      <c r="B2250" s="170">
        <v>36066</v>
      </c>
    </row>
    <row r="2251" spans="1:2" x14ac:dyDescent="0.25">
      <c r="A2251" t="s">
        <v>3166</v>
      </c>
      <c r="B2251" s="170">
        <v>36079</v>
      </c>
    </row>
    <row r="2252" spans="1:2" x14ac:dyDescent="0.25">
      <c r="A2252" t="s">
        <v>3167</v>
      </c>
      <c r="B2252" s="170">
        <v>36083</v>
      </c>
    </row>
    <row r="2253" spans="1:2" x14ac:dyDescent="0.25">
      <c r="A2253" t="s">
        <v>3168</v>
      </c>
      <c r="B2253" s="170">
        <v>36107</v>
      </c>
    </row>
    <row r="2254" spans="1:2" x14ac:dyDescent="0.25">
      <c r="A2254" t="s">
        <v>3169</v>
      </c>
      <c r="B2254" s="170">
        <v>36110</v>
      </c>
    </row>
    <row r="2255" spans="1:2" x14ac:dyDescent="0.25">
      <c r="A2255" t="s">
        <v>3170</v>
      </c>
      <c r="B2255" s="170">
        <v>36124</v>
      </c>
    </row>
    <row r="2256" spans="1:2" x14ac:dyDescent="0.25">
      <c r="A2256" t="s">
        <v>3171</v>
      </c>
      <c r="B2256" s="170">
        <v>36138</v>
      </c>
    </row>
    <row r="2257" spans="1:2" x14ac:dyDescent="0.25">
      <c r="A2257" t="s">
        <v>3172</v>
      </c>
      <c r="B2257" s="170">
        <v>36141</v>
      </c>
    </row>
    <row r="2258" spans="1:2" x14ac:dyDescent="0.25">
      <c r="A2258" t="s">
        <v>3173</v>
      </c>
      <c r="B2258" s="170">
        <v>36155</v>
      </c>
    </row>
    <row r="2259" spans="1:2" x14ac:dyDescent="0.25">
      <c r="A2259" t="s">
        <v>3174</v>
      </c>
      <c r="B2259" s="170">
        <v>36169</v>
      </c>
    </row>
    <row r="2260" spans="1:2" x14ac:dyDescent="0.25">
      <c r="A2260" t="s">
        <v>3175</v>
      </c>
      <c r="B2260" s="170">
        <v>36172</v>
      </c>
    </row>
    <row r="2261" spans="1:2" x14ac:dyDescent="0.25">
      <c r="A2261" t="s">
        <v>3176</v>
      </c>
      <c r="B2261" s="170">
        <v>36186</v>
      </c>
    </row>
    <row r="2262" spans="1:2" x14ac:dyDescent="0.25">
      <c r="A2262" t="s">
        <v>3177</v>
      </c>
      <c r="B2262" s="170">
        <v>36194</v>
      </c>
    </row>
    <row r="2263" spans="1:2" x14ac:dyDescent="0.25">
      <c r="A2263" t="s">
        <v>3178</v>
      </c>
      <c r="B2263" s="170">
        <v>36200</v>
      </c>
    </row>
    <row r="2264" spans="1:2" x14ac:dyDescent="0.25">
      <c r="A2264" t="s">
        <v>3179</v>
      </c>
      <c r="B2264" s="170">
        <v>36213</v>
      </c>
    </row>
    <row r="2265" spans="1:2" x14ac:dyDescent="0.25">
      <c r="A2265" t="s">
        <v>3180</v>
      </c>
      <c r="B2265" s="170">
        <v>36227</v>
      </c>
    </row>
    <row r="2266" spans="1:2" x14ac:dyDescent="0.25">
      <c r="A2266" t="s">
        <v>3181</v>
      </c>
      <c r="B2266" s="170">
        <v>36230</v>
      </c>
    </row>
    <row r="2267" spans="1:2" x14ac:dyDescent="0.25">
      <c r="A2267" t="s">
        <v>3182</v>
      </c>
      <c r="B2267" s="170">
        <v>36244</v>
      </c>
    </row>
    <row r="2268" spans="1:2" x14ac:dyDescent="0.25">
      <c r="A2268" t="s">
        <v>3183</v>
      </c>
      <c r="B2268" s="170">
        <v>36261</v>
      </c>
    </row>
    <row r="2269" spans="1:2" x14ac:dyDescent="0.25">
      <c r="A2269" t="s">
        <v>3184</v>
      </c>
      <c r="B2269" s="170">
        <v>36275</v>
      </c>
    </row>
    <row r="2270" spans="1:2" x14ac:dyDescent="0.25">
      <c r="A2270" t="s">
        <v>3185</v>
      </c>
      <c r="B2270" s="170">
        <v>36289</v>
      </c>
    </row>
    <row r="2271" spans="1:2" x14ac:dyDescent="0.25">
      <c r="A2271" t="s">
        <v>3186</v>
      </c>
      <c r="B2271" s="170">
        <v>36292</v>
      </c>
    </row>
    <row r="2272" spans="1:2" x14ac:dyDescent="0.25">
      <c r="A2272" t="s">
        <v>3187</v>
      </c>
      <c r="B2272" s="170">
        <v>36302</v>
      </c>
    </row>
    <row r="2273" spans="1:2" x14ac:dyDescent="0.25">
      <c r="A2273" t="s">
        <v>3188</v>
      </c>
      <c r="B2273" s="170">
        <v>36316</v>
      </c>
    </row>
    <row r="2274" spans="1:2" x14ac:dyDescent="0.25">
      <c r="A2274" t="s">
        <v>3189</v>
      </c>
      <c r="B2274" s="170">
        <v>36325</v>
      </c>
    </row>
    <row r="2275" spans="1:2" x14ac:dyDescent="0.25">
      <c r="A2275" t="s">
        <v>3190</v>
      </c>
      <c r="B2275" s="170">
        <v>36333</v>
      </c>
    </row>
    <row r="2276" spans="1:2" x14ac:dyDescent="0.25">
      <c r="A2276" t="s">
        <v>3191</v>
      </c>
      <c r="B2276" s="170">
        <v>36347</v>
      </c>
    </row>
    <row r="2277" spans="1:2" x14ac:dyDescent="0.25">
      <c r="A2277" t="s">
        <v>3192</v>
      </c>
      <c r="B2277" s="170">
        <v>36350</v>
      </c>
    </row>
    <row r="2278" spans="1:2" x14ac:dyDescent="0.25">
      <c r="A2278" t="s">
        <v>3193</v>
      </c>
      <c r="B2278" s="170">
        <v>36364</v>
      </c>
    </row>
    <row r="2279" spans="1:2" x14ac:dyDescent="0.25">
      <c r="A2279" t="s">
        <v>3194</v>
      </c>
      <c r="B2279" s="170">
        <v>36378</v>
      </c>
    </row>
    <row r="2280" spans="1:2" x14ac:dyDescent="0.25">
      <c r="A2280" t="s">
        <v>3195</v>
      </c>
      <c r="B2280" s="170">
        <v>36381</v>
      </c>
    </row>
    <row r="2281" spans="1:2" x14ac:dyDescent="0.25">
      <c r="A2281" t="s">
        <v>3196</v>
      </c>
      <c r="B2281" s="170">
        <v>36395</v>
      </c>
    </row>
    <row r="2282" spans="1:2" x14ac:dyDescent="0.25">
      <c r="A2282" t="s">
        <v>3197</v>
      </c>
      <c r="B2282" s="170">
        <v>36405</v>
      </c>
    </row>
    <row r="2283" spans="1:2" x14ac:dyDescent="0.25">
      <c r="A2283" t="s">
        <v>3198</v>
      </c>
      <c r="B2283" s="170">
        <v>36419</v>
      </c>
    </row>
    <row r="2284" spans="1:2" x14ac:dyDescent="0.25">
      <c r="A2284" t="s">
        <v>3199</v>
      </c>
      <c r="B2284" s="170">
        <v>36422</v>
      </c>
    </row>
    <row r="2285" spans="1:2" x14ac:dyDescent="0.25">
      <c r="A2285" t="s">
        <v>3200</v>
      </c>
      <c r="B2285" s="170">
        <v>36436</v>
      </c>
    </row>
    <row r="2286" spans="1:2" x14ac:dyDescent="0.25">
      <c r="A2286" t="s">
        <v>3201</v>
      </c>
      <c r="B2286" s="170">
        <v>36440</v>
      </c>
    </row>
    <row r="2287" spans="1:2" x14ac:dyDescent="0.25">
      <c r="A2287" t="s">
        <v>3202</v>
      </c>
      <c r="B2287" s="170">
        <v>36453</v>
      </c>
    </row>
    <row r="2288" spans="1:2" x14ac:dyDescent="0.25">
      <c r="A2288" t="s">
        <v>3203</v>
      </c>
      <c r="B2288" s="170">
        <v>36467</v>
      </c>
    </row>
    <row r="2289" spans="1:2" x14ac:dyDescent="0.25">
      <c r="A2289" t="s">
        <v>3204</v>
      </c>
      <c r="B2289" s="170">
        <v>36470</v>
      </c>
    </row>
    <row r="2290" spans="1:2" x14ac:dyDescent="0.25">
      <c r="A2290" t="s">
        <v>3205</v>
      </c>
      <c r="B2290" s="170">
        <v>36484</v>
      </c>
    </row>
    <row r="2291" spans="1:2" x14ac:dyDescent="0.25">
      <c r="A2291" t="s">
        <v>3206</v>
      </c>
      <c r="B2291" s="170">
        <v>36498</v>
      </c>
    </row>
    <row r="2292" spans="1:2" x14ac:dyDescent="0.25">
      <c r="A2292" t="s">
        <v>3207</v>
      </c>
      <c r="B2292" s="170">
        <v>36508</v>
      </c>
    </row>
    <row r="2293" spans="1:2" x14ac:dyDescent="0.25">
      <c r="A2293" t="s">
        <v>3208</v>
      </c>
      <c r="B2293" s="170">
        <v>36511</v>
      </c>
    </row>
    <row r="2294" spans="1:2" x14ac:dyDescent="0.25">
      <c r="A2294" t="s">
        <v>3209</v>
      </c>
      <c r="B2294" s="170">
        <v>36525</v>
      </c>
    </row>
    <row r="2295" spans="1:2" x14ac:dyDescent="0.25">
      <c r="A2295" t="s">
        <v>3210</v>
      </c>
      <c r="B2295" s="170">
        <v>36556</v>
      </c>
    </row>
    <row r="2296" spans="1:2" x14ac:dyDescent="0.25">
      <c r="A2296" t="s">
        <v>3211</v>
      </c>
      <c r="B2296" s="170">
        <v>36566</v>
      </c>
    </row>
    <row r="2297" spans="1:2" x14ac:dyDescent="0.25">
      <c r="A2297" t="s">
        <v>3212</v>
      </c>
      <c r="B2297" s="170">
        <v>36573</v>
      </c>
    </row>
    <row r="2298" spans="1:2" x14ac:dyDescent="0.25">
      <c r="A2298" t="s">
        <v>3213</v>
      </c>
      <c r="B2298" s="170">
        <v>36587</v>
      </c>
    </row>
    <row r="2299" spans="1:2" x14ac:dyDescent="0.25">
      <c r="A2299" t="s">
        <v>3214</v>
      </c>
      <c r="B2299" s="170">
        <v>36590</v>
      </c>
    </row>
    <row r="2300" spans="1:2" x14ac:dyDescent="0.25">
      <c r="A2300" t="s">
        <v>3215</v>
      </c>
      <c r="B2300" s="170">
        <v>36600</v>
      </c>
    </row>
    <row r="2301" spans="1:2" x14ac:dyDescent="0.25">
      <c r="A2301" t="s">
        <v>3216</v>
      </c>
      <c r="B2301" s="170">
        <v>36614</v>
      </c>
    </row>
    <row r="2302" spans="1:2" x14ac:dyDescent="0.25">
      <c r="A2302" t="s">
        <v>3217</v>
      </c>
      <c r="B2302" s="170">
        <v>36628</v>
      </c>
    </row>
    <row r="2303" spans="1:2" x14ac:dyDescent="0.25">
      <c r="A2303" t="s">
        <v>3218</v>
      </c>
      <c r="B2303" s="170">
        <v>36631</v>
      </c>
    </row>
    <row r="2304" spans="1:2" x14ac:dyDescent="0.25">
      <c r="A2304" t="s">
        <v>3219</v>
      </c>
      <c r="B2304" s="170">
        <v>36659</v>
      </c>
    </row>
    <row r="2305" spans="1:2" x14ac:dyDescent="0.25">
      <c r="A2305" t="s">
        <v>3220</v>
      </c>
      <c r="B2305" s="170">
        <v>36662</v>
      </c>
    </row>
    <row r="2306" spans="1:2" x14ac:dyDescent="0.25">
      <c r="A2306" t="s">
        <v>3221</v>
      </c>
      <c r="B2306" s="170">
        <v>36676</v>
      </c>
    </row>
    <row r="2307" spans="1:2" x14ac:dyDescent="0.25">
      <c r="A2307" t="s">
        <v>3222</v>
      </c>
      <c r="B2307" s="170">
        <v>36681</v>
      </c>
    </row>
    <row r="2308" spans="1:2" x14ac:dyDescent="0.25">
      <c r="A2308" t="s">
        <v>3223</v>
      </c>
      <c r="B2308" s="170">
        <v>36693</v>
      </c>
    </row>
    <row r="2309" spans="1:2" x14ac:dyDescent="0.25">
      <c r="A2309" t="s">
        <v>3224</v>
      </c>
      <c r="B2309" s="170">
        <v>36703</v>
      </c>
    </row>
    <row r="2310" spans="1:2" x14ac:dyDescent="0.25">
      <c r="A2310" t="s">
        <v>3225</v>
      </c>
      <c r="B2310" s="170">
        <v>36717</v>
      </c>
    </row>
    <row r="2311" spans="1:2" x14ac:dyDescent="0.25">
      <c r="A2311" t="s">
        <v>3226</v>
      </c>
      <c r="B2311" s="170">
        <v>36720</v>
      </c>
    </row>
    <row r="2312" spans="1:2" x14ac:dyDescent="0.25">
      <c r="A2312" t="s">
        <v>3227</v>
      </c>
      <c r="B2312" s="170">
        <v>36734</v>
      </c>
    </row>
    <row r="2313" spans="1:2" x14ac:dyDescent="0.25">
      <c r="A2313" t="s">
        <v>3228</v>
      </c>
      <c r="B2313" s="170">
        <v>36748</v>
      </c>
    </row>
    <row r="2314" spans="1:2" x14ac:dyDescent="0.25">
      <c r="A2314" t="s">
        <v>3229</v>
      </c>
      <c r="B2314" s="170">
        <v>36751</v>
      </c>
    </row>
    <row r="2315" spans="1:2" x14ac:dyDescent="0.25">
      <c r="A2315" t="s">
        <v>3230</v>
      </c>
      <c r="B2315" s="170">
        <v>36765</v>
      </c>
    </row>
    <row r="2316" spans="1:2" x14ac:dyDescent="0.25">
      <c r="A2316" t="s">
        <v>3231</v>
      </c>
      <c r="B2316" s="170">
        <v>36779</v>
      </c>
    </row>
    <row r="2317" spans="1:2" x14ac:dyDescent="0.25">
      <c r="A2317" t="s">
        <v>3232</v>
      </c>
      <c r="B2317" s="170">
        <v>36782</v>
      </c>
    </row>
    <row r="2318" spans="1:2" x14ac:dyDescent="0.25">
      <c r="A2318" t="s">
        <v>3233</v>
      </c>
      <c r="B2318" s="170">
        <v>36796</v>
      </c>
    </row>
    <row r="2319" spans="1:2" x14ac:dyDescent="0.25">
      <c r="A2319" t="s">
        <v>3234</v>
      </c>
      <c r="B2319" s="170">
        <v>36806</v>
      </c>
    </row>
    <row r="2320" spans="1:2" x14ac:dyDescent="0.25">
      <c r="A2320" t="s">
        <v>3235</v>
      </c>
      <c r="B2320" s="170">
        <v>36823</v>
      </c>
    </row>
    <row r="2321" spans="1:2" x14ac:dyDescent="0.25">
      <c r="A2321" t="s">
        <v>3236</v>
      </c>
      <c r="B2321" s="170">
        <v>36837</v>
      </c>
    </row>
    <row r="2322" spans="1:2" x14ac:dyDescent="0.25">
      <c r="A2322" t="s">
        <v>3237</v>
      </c>
      <c r="B2322" s="170">
        <v>36854</v>
      </c>
    </row>
    <row r="2323" spans="1:2" x14ac:dyDescent="0.25">
      <c r="A2323" t="s">
        <v>3238</v>
      </c>
      <c r="B2323" s="170">
        <v>36868</v>
      </c>
    </row>
    <row r="2324" spans="1:2" x14ac:dyDescent="0.25">
      <c r="A2324" t="s">
        <v>3239</v>
      </c>
      <c r="B2324" s="170">
        <v>36871</v>
      </c>
    </row>
    <row r="2325" spans="1:2" x14ac:dyDescent="0.25">
      <c r="A2325" t="s">
        <v>3240</v>
      </c>
      <c r="B2325" s="170">
        <v>36885</v>
      </c>
    </row>
    <row r="2326" spans="1:2" x14ac:dyDescent="0.25">
      <c r="A2326" t="s">
        <v>3241</v>
      </c>
      <c r="B2326" s="170">
        <v>36899</v>
      </c>
    </row>
    <row r="2327" spans="1:2" x14ac:dyDescent="0.25">
      <c r="A2327" t="s">
        <v>3242</v>
      </c>
      <c r="B2327" s="170">
        <v>36909</v>
      </c>
    </row>
    <row r="2328" spans="1:2" x14ac:dyDescent="0.25">
      <c r="A2328" t="s">
        <v>3243</v>
      </c>
      <c r="B2328" s="170">
        <v>36912</v>
      </c>
    </row>
    <row r="2329" spans="1:2" x14ac:dyDescent="0.25">
      <c r="A2329" t="s">
        <v>3244</v>
      </c>
      <c r="B2329" s="170">
        <v>36926</v>
      </c>
    </row>
    <row r="2330" spans="1:2" x14ac:dyDescent="0.25">
      <c r="A2330" t="s">
        <v>3245</v>
      </c>
      <c r="B2330" s="170">
        <v>36938</v>
      </c>
    </row>
    <row r="2331" spans="1:2" x14ac:dyDescent="0.25">
      <c r="A2331" t="s">
        <v>3246</v>
      </c>
      <c r="B2331" s="170">
        <v>36943</v>
      </c>
    </row>
    <row r="2332" spans="1:2" x14ac:dyDescent="0.25">
      <c r="A2332" t="s">
        <v>3247</v>
      </c>
      <c r="B2332" s="170">
        <v>36957</v>
      </c>
    </row>
    <row r="2333" spans="1:2" x14ac:dyDescent="0.25">
      <c r="A2333" t="s">
        <v>3248</v>
      </c>
      <c r="B2333" s="170">
        <v>36960</v>
      </c>
    </row>
    <row r="2334" spans="1:2" x14ac:dyDescent="0.25">
      <c r="A2334" t="s">
        <v>3249</v>
      </c>
      <c r="B2334" s="170">
        <v>36974</v>
      </c>
    </row>
    <row r="2335" spans="1:2" x14ac:dyDescent="0.25">
      <c r="A2335" t="s">
        <v>3250</v>
      </c>
      <c r="B2335" s="170">
        <v>36988</v>
      </c>
    </row>
    <row r="2336" spans="1:2" x14ac:dyDescent="0.25">
      <c r="A2336" t="s">
        <v>3251</v>
      </c>
      <c r="B2336" s="170">
        <v>36991</v>
      </c>
    </row>
    <row r="2337" spans="1:2" x14ac:dyDescent="0.25">
      <c r="A2337" t="s">
        <v>3252</v>
      </c>
      <c r="B2337" s="170">
        <v>37006</v>
      </c>
    </row>
    <row r="2338" spans="1:2" x14ac:dyDescent="0.25">
      <c r="A2338" t="s">
        <v>3253</v>
      </c>
      <c r="B2338" s="170">
        <v>37010</v>
      </c>
    </row>
    <row r="2339" spans="1:2" x14ac:dyDescent="0.25">
      <c r="A2339" t="s">
        <v>3254</v>
      </c>
      <c r="B2339" s="170">
        <v>37023</v>
      </c>
    </row>
    <row r="2340" spans="1:2" x14ac:dyDescent="0.25">
      <c r="A2340" t="s">
        <v>3255</v>
      </c>
      <c r="B2340" s="170">
        <v>37037</v>
      </c>
    </row>
    <row r="2341" spans="1:2" x14ac:dyDescent="0.25">
      <c r="A2341" t="s">
        <v>3256</v>
      </c>
      <c r="B2341" s="170">
        <v>37040</v>
      </c>
    </row>
    <row r="2342" spans="1:2" x14ac:dyDescent="0.25">
      <c r="A2342" t="s">
        <v>3257</v>
      </c>
      <c r="B2342" s="170">
        <v>37054</v>
      </c>
    </row>
    <row r="2343" spans="1:2" x14ac:dyDescent="0.25">
      <c r="A2343" t="s">
        <v>3258</v>
      </c>
      <c r="B2343" s="170">
        <v>37068</v>
      </c>
    </row>
    <row r="2344" spans="1:2" x14ac:dyDescent="0.25">
      <c r="A2344" t="s">
        <v>3259</v>
      </c>
      <c r="B2344" s="170">
        <v>37071</v>
      </c>
    </row>
    <row r="2345" spans="1:2" x14ac:dyDescent="0.25">
      <c r="A2345" t="s">
        <v>3260</v>
      </c>
      <c r="B2345" s="170">
        <v>37085</v>
      </c>
    </row>
    <row r="2346" spans="1:2" x14ac:dyDescent="0.25">
      <c r="A2346" t="s">
        <v>3261</v>
      </c>
      <c r="B2346" s="170">
        <v>37099</v>
      </c>
    </row>
    <row r="2347" spans="1:2" x14ac:dyDescent="0.25">
      <c r="A2347" t="s">
        <v>3262</v>
      </c>
      <c r="B2347" s="170">
        <v>37109</v>
      </c>
    </row>
    <row r="2348" spans="1:2" x14ac:dyDescent="0.25">
      <c r="A2348" t="s">
        <v>3263</v>
      </c>
      <c r="B2348" s="170">
        <v>37126</v>
      </c>
    </row>
    <row r="2349" spans="1:2" x14ac:dyDescent="0.25">
      <c r="A2349" t="s">
        <v>3264</v>
      </c>
      <c r="B2349" s="170">
        <v>37135</v>
      </c>
    </row>
    <row r="2350" spans="1:2" x14ac:dyDescent="0.25">
      <c r="A2350" t="s">
        <v>3265</v>
      </c>
      <c r="B2350" s="170">
        <v>37143</v>
      </c>
    </row>
    <row r="2351" spans="1:2" x14ac:dyDescent="0.25">
      <c r="A2351" t="s">
        <v>3266</v>
      </c>
      <c r="B2351" s="170">
        <v>37157</v>
      </c>
    </row>
    <row r="2352" spans="1:2" x14ac:dyDescent="0.25">
      <c r="A2352" t="s">
        <v>3267</v>
      </c>
      <c r="B2352" s="170">
        <v>37160</v>
      </c>
    </row>
    <row r="2353" spans="1:2" x14ac:dyDescent="0.25">
      <c r="A2353" t="s">
        <v>3268</v>
      </c>
      <c r="B2353" s="170">
        <v>37174</v>
      </c>
    </row>
    <row r="2354" spans="1:2" x14ac:dyDescent="0.25">
      <c r="A2354" t="s">
        <v>3269</v>
      </c>
      <c r="B2354" s="170">
        <v>37188</v>
      </c>
    </row>
    <row r="2355" spans="1:2" x14ac:dyDescent="0.25">
      <c r="A2355" t="s">
        <v>3270</v>
      </c>
      <c r="B2355" s="170">
        <v>37191</v>
      </c>
    </row>
    <row r="2356" spans="1:2" x14ac:dyDescent="0.25">
      <c r="A2356" t="s">
        <v>3271</v>
      </c>
      <c r="B2356" s="170">
        <v>37201</v>
      </c>
    </row>
    <row r="2357" spans="1:2" x14ac:dyDescent="0.25">
      <c r="A2357" t="s">
        <v>3272</v>
      </c>
      <c r="B2357" s="170">
        <v>37215</v>
      </c>
    </row>
    <row r="2358" spans="1:2" x14ac:dyDescent="0.25">
      <c r="A2358" t="s">
        <v>3273</v>
      </c>
      <c r="B2358" s="170">
        <v>37229</v>
      </c>
    </row>
    <row r="2359" spans="1:2" x14ac:dyDescent="0.25">
      <c r="A2359" t="s">
        <v>3274</v>
      </c>
      <c r="B2359" s="170">
        <v>37232</v>
      </c>
    </row>
    <row r="2360" spans="1:2" x14ac:dyDescent="0.25">
      <c r="A2360" t="s">
        <v>3275</v>
      </c>
      <c r="B2360" s="170">
        <v>37246</v>
      </c>
    </row>
    <row r="2361" spans="1:2" x14ac:dyDescent="0.25">
      <c r="A2361" t="s">
        <v>3276</v>
      </c>
      <c r="B2361" s="170">
        <v>37263</v>
      </c>
    </row>
    <row r="2362" spans="1:2" x14ac:dyDescent="0.25">
      <c r="A2362" t="s">
        <v>3277</v>
      </c>
      <c r="B2362" s="170">
        <v>37277</v>
      </c>
    </row>
    <row r="2363" spans="1:2" x14ac:dyDescent="0.25">
      <c r="A2363" t="s">
        <v>3278</v>
      </c>
      <c r="B2363" s="170">
        <v>37280</v>
      </c>
    </row>
    <row r="2364" spans="1:2" x14ac:dyDescent="0.25">
      <c r="A2364" t="s">
        <v>3279</v>
      </c>
      <c r="B2364" s="170">
        <v>37294</v>
      </c>
    </row>
    <row r="2365" spans="1:2" x14ac:dyDescent="0.25">
      <c r="A2365" t="s">
        <v>3280</v>
      </c>
      <c r="B2365" s="170">
        <v>37304</v>
      </c>
    </row>
    <row r="2366" spans="1:2" x14ac:dyDescent="0.25">
      <c r="A2366" t="s">
        <v>3281</v>
      </c>
      <c r="B2366" s="170">
        <v>37318</v>
      </c>
    </row>
    <row r="2367" spans="1:2" x14ac:dyDescent="0.25">
      <c r="A2367" t="s">
        <v>3282</v>
      </c>
      <c r="B2367" s="170">
        <v>37321</v>
      </c>
    </row>
    <row r="2368" spans="1:2" x14ac:dyDescent="0.25">
      <c r="A2368" t="s">
        <v>3283</v>
      </c>
      <c r="B2368" s="170">
        <v>37335</v>
      </c>
    </row>
    <row r="2369" spans="1:2" x14ac:dyDescent="0.25">
      <c r="A2369" t="s">
        <v>3284</v>
      </c>
      <c r="B2369" s="170">
        <v>37349</v>
      </c>
    </row>
    <row r="2370" spans="1:2" x14ac:dyDescent="0.25">
      <c r="A2370" t="s">
        <v>3285</v>
      </c>
      <c r="B2370" s="170">
        <v>37352</v>
      </c>
    </row>
    <row r="2371" spans="1:2" x14ac:dyDescent="0.25">
      <c r="A2371" t="s">
        <v>3286</v>
      </c>
      <c r="B2371" s="170">
        <v>37366</v>
      </c>
    </row>
    <row r="2372" spans="1:2" x14ac:dyDescent="0.25">
      <c r="A2372" t="s">
        <v>3287</v>
      </c>
      <c r="B2372" s="170">
        <v>37376</v>
      </c>
    </row>
    <row r="2373" spans="1:2" x14ac:dyDescent="0.25">
      <c r="A2373" t="s">
        <v>3288</v>
      </c>
      <c r="B2373" s="170">
        <v>37383</v>
      </c>
    </row>
    <row r="2374" spans="1:2" x14ac:dyDescent="0.25">
      <c r="A2374" t="s">
        <v>3289</v>
      </c>
      <c r="B2374" s="170">
        <v>37397</v>
      </c>
    </row>
    <row r="2375" spans="1:2" x14ac:dyDescent="0.25">
      <c r="A2375" t="s">
        <v>3290</v>
      </c>
      <c r="B2375" s="170">
        <v>37407</v>
      </c>
    </row>
    <row r="2376" spans="1:2" x14ac:dyDescent="0.25">
      <c r="A2376" t="s">
        <v>3291</v>
      </c>
      <c r="B2376" s="170">
        <v>37410</v>
      </c>
    </row>
    <row r="2377" spans="1:2" x14ac:dyDescent="0.25">
      <c r="A2377" t="s">
        <v>3292</v>
      </c>
      <c r="B2377" s="170">
        <v>37424</v>
      </c>
    </row>
    <row r="2378" spans="1:2" x14ac:dyDescent="0.25">
      <c r="A2378" t="s">
        <v>3293</v>
      </c>
      <c r="B2378" s="170">
        <v>37438</v>
      </c>
    </row>
    <row r="2379" spans="1:2" x14ac:dyDescent="0.25">
      <c r="A2379" t="s">
        <v>3294</v>
      </c>
      <c r="B2379" s="170">
        <v>37455</v>
      </c>
    </row>
    <row r="2380" spans="1:2" x14ac:dyDescent="0.25">
      <c r="A2380" t="s">
        <v>3295</v>
      </c>
      <c r="B2380" s="170">
        <v>37469</v>
      </c>
    </row>
    <row r="2381" spans="1:2" x14ac:dyDescent="0.25">
      <c r="A2381" t="s">
        <v>3296</v>
      </c>
      <c r="B2381" s="170">
        <v>37472</v>
      </c>
    </row>
    <row r="2382" spans="1:2" x14ac:dyDescent="0.25">
      <c r="A2382" t="s">
        <v>3297</v>
      </c>
      <c r="B2382" s="170">
        <v>37486</v>
      </c>
    </row>
    <row r="2383" spans="1:2" x14ac:dyDescent="0.25">
      <c r="A2383" t="s">
        <v>3298</v>
      </c>
      <c r="B2383" s="170">
        <v>37491</v>
      </c>
    </row>
    <row r="2384" spans="1:2" x14ac:dyDescent="0.25">
      <c r="A2384" t="s">
        <v>3299</v>
      </c>
      <c r="B2384" s="170">
        <v>37507</v>
      </c>
    </row>
    <row r="2385" spans="1:2" x14ac:dyDescent="0.25">
      <c r="A2385" t="s">
        <v>3300</v>
      </c>
      <c r="B2385" s="170">
        <v>37513</v>
      </c>
    </row>
    <row r="2386" spans="1:2" x14ac:dyDescent="0.25">
      <c r="A2386" t="s">
        <v>3301</v>
      </c>
      <c r="B2386" s="170">
        <v>37527</v>
      </c>
    </row>
    <row r="2387" spans="1:2" x14ac:dyDescent="0.25">
      <c r="A2387" t="s">
        <v>3302</v>
      </c>
      <c r="B2387" s="170">
        <v>37530</v>
      </c>
    </row>
    <row r="2388" spans="1:2" x14ac:dyDescent="0.25">
      <c r="A2388" t="s">
        <v>3303</v>
      </c>
      <c r="B2388" s="170">
        <v>37544</v>
      </c>
    </row>
    <row r="2389" spans="1:2" x14ac:dyDescent="0.25">
      <c r="A2389" t="s">
        <v>3304</v>
      </c>
      <c r="B2389" s="170">
        <v>37558</v>
      </c>
    </row>
    <row r="2390" spans="1:2" x14ac:dyDescent="0.25">
      <c r="A2390" t="s">
        <v>3305</v>
      </c>
      <c r="B2390" s="170">
        <v>37561</v>
      </c>
    </row>
    <row r="2391" spans="1:2" x14ac:dyDescent="0.25">
      <c r="A2391" t="s">
        <v>3306</v>
      </c>
      <c r="B2391" s="170">
        <v>37575</v>
      </c>
    </row>
    <row r="2392" spans="1:2" x14ac:dyDescent="0.25">
      <c r="A2392" t="s">
        <v>3307</v>
      </c>
      <c r="B2392" s="170">
        <v>37592</v>
      </c>
    </row>
    <row r="2393" spans="1:2" x14ac:dyDescent="0.25">
      <c r="A2393" t="s">
        <v>3308</v>
      </c>
      <c r="B2393" s="170">
        <v>37602</v>
      </c>
    </row>
    <row r="2394" spans="1:2" x14ac:dyDescent="0.25">
      <c r="A2394" t="s">
        <v>3309</v>
      </c>
      <c r="B2394" s="170">
        <v>37616</v>
      </c>
    </row>
    <row r="2395" spans="1:2" x14ac:dyDescent="0.25">
      <c r="A2395" t="s">
        <v>3310</v>
      </c>
      <c r="B2395" s="170">
        <v>37622</v>
      </c>
    </row>
    <row r="2396" spans="1:2" x14ac:dyDescent="0.25">
      <c r="A2396" t="s">
        <v>3311</v>
      </c>
      <c r="B2396" s="170">
        <v>37633</v>
      </c>
    </row>
    <row r="2397" spans="1:2" x14ac:dyDescent="0.25">
      <c r="A2397" t="s">
        <v>3312</v>
      </c>
      <c r="B2397" s="170">
        <v>37647</v>
      </c>
    </row>
    <row r="2398" spans="1:2" x14ac:dyDescent="0.25">
      <c r="A2398" t="s">
        <v>3313</v>
      </c>
      <c r="B2398" s="170">
        <v>37650</v>
      </c>
    </row>
    <row r="2399" spans="1:2" x14ac:dyDescent="0.25">
      <c r="A2399" t="s">
        <v>3314</v>
      </c>
      <c r="B2399" s="170">
        <v>37664</v>
      </c>
    </row>
    <row r="2400" spans="1:2" x14ac:dyDescent="0.25">
      <c r="A2400" t="s">
        <v>3315</v>
      </c>
      <c r="B2400" s="170">
        <v>37678</v>
      </c>
    </row>
    <row r="2401" spans="1:2" x14ac:dyDescent="0.25">
      <c r="A2401" t="s">
        <v>3316</v>
      </c>
      <c r="B2401" s="170">
        <v>37681</v>
      </c>
    </row>
    <row r="2402" spans="1:2" x14ac:dyDescent="0.25">
      <c r="A2402" t="s">
        <v>3317</v>
      </c>
      <c r="B2402" s="170">
        <v>37695</v>
      </c>
    </row>
    <row r="2403" spans="1:2" x14ac:dyDescent="0.25">
      <c r="A2403" t="s">
        <v>3318</v>
      </c>
      <c r="B2403" s="170">
        <v>37705</v>
      </c>
    </row>
    <row r="2404" spans="1:2" x14ac:dyDescent="0.25">
      <c r="A2404" t="s">
        <v>3319</v>
      </c>
      <c r="B2404" s="170">
        <v>37719</v>
      </c>
    </row>
    <row r="2405" spans="1:2" x14ac:dyDescent="0.25">
      <c r="A2405" t="s">
        <v>3320</v>
      </c>
      <c r="B2405" s="170">
        <v>37722</v>
      </c>
    </row>
    <row r="2406" spans="1:2" x14ac:dyDescent="0.25">
      <c r="A2406" t="s">
        <v>3321</v>
      </c>
      <c r="B2406" s="170">
        <v>37736</v>
      </c>
    </row>
    <row r="2407" spans="1:2" x14ac:dyDescent="0.25">
      <c r="A2407" t="s">
        <v>3322</v>
      </c>
      <c r="B2407" s="170">
        <v>37748</v>
      </c>
    </row>
    <row r="2408" spans="1:2" x14ac:dyDescent="0.25">
      <c r="A2408" t="s">
        <v>3323</v>
      </c>
      <c r="B2408" s="170">
        <v>37753</v>
      </c>
    </row>
    <row r="2409" spans="1:2" x14ac:dyDescent="0.25">
      <c r="A2409" t="s">
        <v>3324</v>
      </c>
      <c r="B2409" s="170">
        <v>37767</v>
      </c>
    </row>
    <row r="2410" spans="1:2" x14ac:dyDescent="0.25">
      <c r="A2410" t="s">
        <v>3325</v>
      </c>
      <c r="B2410" s="170">
        <v>37770</v>
      </c>
    </row>
    <row r="2411" spans="1:2" x14ac:dyDescent="0.25">
      <c r="A2411" t="s">
        <v>3326</v>
      </c>
      <c r="B2411" s="170">
        <v>37784</v>
      </c>
    </row>
    <row r="2412" spans="1:2" x14ac:dyDescent="0.25">
      <c r="A2412" t="s">
        <v>3327</v>
      </c>
      <c r="B2412" s="170">
        <v>37798</v>
      </c>
    </row>
    <row r="2413" spans="1:2" x14ac:dyDescent="0.25">
      <c r="A2413" t="s">
        <v>3328</v>
      </c>
      <c r="B2413" s="170">
        <v>37808</v>
      </c>
    </row>
    <row r="2414" spans="1:2" x14ac:dyDescent="0.25">
      <c r="A2414" t="s">
        <v>3329</v>
      </c>
      <c r="B2414" s="170">
        <v>37811</v>
      </c>
    </row>
    <row r="2415" spans="1:2" x14ac:dyDescent="0.25">
      <c r="A2415" t="s">
        <v>3330</v>
      </c>
      <c r="B2415" s="170">
        <v>37825</v>
      </c>
    </row>
    <row r="2416" spans="1:2" x14ac:dyDescent="0.25">
      <c r="A2416" t="s">
        <v>3331</v>
      </c>
      <c r="B2416" s="170">
        <v>37839</v>
      </c>
    </row>
    <row r="2417" spans="1:2" x14ac:dyDescent="0.25">
      <c r="A2417" t="s">
        <v>3332</v>
      </c>
      <c r="B2417" s="170">
        <v>37842</v>
      </c>
    </row>
    <row r="2418" spans="1:2" x14ac:dyDescent="0.25">
      <c r="A2418" t="s">
        <v>3333</v>
      </c>
      <c r="B2418" s="170">
        <v>37856</v>
      </c>
    </row>
    <row r="2419" spans="1:2" x14ac:dyDescent="0.25">
      <c r="A2419" t="s">
        <v>3334</v>
      </c>
      <c r="B2419" s="170">
        <v>37863</v>
      </c>
    </row>
    <row r="2420" spans="1:2" x14ac:dyDescent="0.25">
      <c r="A2420" t="s">
        <v>3335</v>
      </c>
      <c r="B2420" s="170">
        <v>37890</v>
      </c>
    </row>
    <row r="2421" spans="1:2" x14ac:dyDescent="0.25">
      <c r="A2421" t="s">
        <v>3336</v>
      </c>
      <c r="B2421" s="170">
        <v>37914</v>
      </c>
    </row>
    <row r="2422" spans="1:2" x14ac:dyDescent="0.25">
      <c r="A2422" t="s">
        <v>3337</v>
      </c>
      <c r="B2422" s="170">
        <v>37928</v>
      </c>
    </row>
    <row r="2423" spans="1:2" x14ac:dyDescent="0.25">
      <c r="A2423" t="s">
        <v>3338</v>
      </c>
      <c r="B2423" s="170">
        <v>37945</v>
      </c>
    </row>
    <row r="2424" spans="1:2" x14ac:dyDescent="0.25">
      <c r="A2424" t="s">
        <v>3339</v>
      </c>
      <c r="B2424" s="170">
        <v>37959</v>
      </c>
    </row>
    <row r="2425" spans="1:2" x14ac:dyDescent="0.25">
      <c r="A2425" t="s">
        <v>3340</v>
      </c>
      <c r="B2425" s="170">
        <v>37962</v>
      </c>
    </row>
    <row r="2426" spans="1:2" x14ac:dyDescent="0.25">
      <c r="A2426" t="s">
        <v>3341</v>
      </c>
      <c r="B2426" s="170">
        <v>37976</v>
      </c>
    </row>
    <row r="2427" spans="1:2" x14ac:dyDescent="0.25">
      <c r="A2427" t="s">
        <v>3342</v>
      </c>
      <c r="B2427" s="170">
        <v>37989</v>
      </c>
    </row>
    <row r="2428" spans="1:2" x14ac:dyDescent="0.25">
      <c r="A2428" t="s">
        <v>3343</v>
      </c>
      <c r="B2428" s="170">
        <v>37993</v>
      </c>
    </row>
    <row r="2429" spans="1:2" x14ac:dyDescent="0.25">
      <c r="A2429" t="s">
        <v>3344</v>
      </c>
      <c r="B2429" s="170">
        <v>38008</v>
      </c>
    </row>
    <row r="2430" spans="1:2" x14ac:dyDescent="0.25">
      <c r="A2430" t="s">
        <v>3345</v>
      </c>
      <c r="B2430" s="170">
        <v>38011</v>
      </c>
    </row>
    <row r="2431" spans="1:2" x14ac:dyDescent="0.25">
      <c r="A2431" t="s">
        <v>3346</v>
      </c>
      <c r="B2431" s="170">
        <v>38025</v>
      </c>
    </row>
    <row r="2432" spans="1:2" x14ac:dyDescent="0.25">
      <c r="A2432" t="s">
        <v>3347</v>
      </c>
      <c r="B2432" s="170">
        <v>38039</v>
      </c>
    </row>
    <row r="2433" spans="1:2" x14ac:dyDescent="0.25">
      <c r="A2433" t="s">
        <v>3348</v>
      </c>
      <c r="B2433" s="170">
        <v>38042</v>
      </c>
    </row>
    <row r="2434" spans="1:2" x14ac:dyDescent="0.25">
      <c r="A2434" t="s">
        <v>3349</v>
      </c>
      <c r="B2434" s="170">
        <v>38056</v>
      </c>
    </row>
    <row r="2435" spans="1:2" x14ac:dyDescent="0.25">
      <c r="A2435" t="s">
        <v>3350</v>
      </c>
      <c r="B2435" s="170">
        <v>38060</v>
      </c>
    </row>
    <row r="2436" spans="1:2" x14ac:dyDescent="0.25">
      <c r="A2436" t="s">
        <v>3351</v>
      </c>
      <c r="B2436" s="170">
        <v>38073</v>
      </c>
    </row>
    <row r="2437" spans="1:2" x14ac:dyDescent="0.25">
      <c r="A2437" t="s">
        <v>3352</v>
      </c>
      <c r="B2437" s="170">
        <v>38090</v>
      </c>
    </row>
    <row r="2438" spans="1:2" x14ac:dyDescent="0.25">
      <c r="A2438" t="s">
        <v>3353</v>
      </c>
      <c r="B2438" s="170">
        <v>38100</v>
      </c>
    </row>
    <row r="2439" spans="1:2" x14ac:dyDescent="0.25">
      <c r="A2439" t="s">
        <v>3354</v>
      </c>
      <c r="B2439" s="170">
        <v>38114</v>
      </c>
    </row>
    <row r="2440" spans="1:2" x14ac:dyDescent="0.25">
      <c r="A2440" t="s">
        <v>3355</v>
      </c>
      <c r="B2440" s="170">
        <v>38128</v>
      </c>
    </row>
    <row r="2441" spans="1:2" x14ac:dyDescent="0.25">
      <c r="A2441" t="s">
        <v>3356</v>
      </c>
      <c r="B2441" s="170">
        <v>38131</v>
      </c>
    </row>
    <row r="2442" spans="1:2" x14ac:dyDescent="0.25">
      <c r="A2442" t="s">
        <v>3357</v>
      </c>
      <c r="B2442" s="170">
        <v>38145</v>
      </c>
    </row>
    <row r="2443" spans="1:2" x14ac:dyDescent="0.25">
      <c r="A2443" t="s">
        <v>3358</v>
      </c>
      <c r="B2443" s="170">
        <v>38159</v>
      </c>
    </row>
    <row r="2444" spans="1:2" x14ac:dyDescent="0.25">
      <c r="A2444" t="s">
        <v>3359</v>
      </c>
      <c r="B2444" s="170">
        <v>38162</v>
      </c>
    </row>
    <row r="2445" spans="1:2" x14ac:dyDescent="0.25">
      <c r="A2445" t="s">
        <v>3360</v>
      </c>
      <c r="B2445" s="170">
        <v>38176</v>
      </c>
    </row>
    <row r="2446" spans="1:2" x14ac:dyDescent="0.25">
      <c r="A2446" t="s">
        <v>3361</v>
      </c>
      <c r="B2446" s="170">
        <v>38186</v>
      </c>
    </row>
    <row r="2447" spans="1:2" x14ac:dyDescent="0.25">
      <c r="A2447" t="s">
        <v>3362</v>
      </c>
      <c r="B2447" s="170">
        <v>38193</v>
      </c>
    </row>
    <row r="2448" spans="1:2" x14ac:dyDescent="0.25">
      <c r="A2448" t="s">
        <v>3363</v>
      </c>
      <c r="B2448" s="170">
        <v>38203</v>
      </c>
    </row>
    <row r="2449" spans="1:2" x14ac:dyDescent="0.25">
      <c r="A2449" t="s">
        <v>3364</v>
      </c>
      <c r="B2449" s="170">
        <v>38217</v>
      </c>
    </row>
    <row r="2450" spans="1:2" x14ac:dyDescent="0.25">
      <c r="A2450" t="s">
        <v>3365</v>
      </c>
      <c r="B2450" s="170">
        <v>38220</v>
      </c>
    </row>
    <row r="2451" spans="1:2" x14ac:dyDescent="0.25">
      <c r="A2451" t="s">
        <v>3366</v>
      </c>
      <c r="B2451" s="170">
        <v>38234</v>
      </c>
    </row>
    <row r="2452" spans="1:2" x14ac:dyDescent="0.25">
      <c r="A2452" t="s">
        <v>3367</v>
      </c>
      <c r="B2452" s="170">
        <v>38248</v>
      </c>
    </row>
    <row r="2453" spans="1:2" x14ac:dyDescent="0.25">
      <c r="A2453" t="s">
        <v>3368</v>
      </c>
      <c r="B2453" s="170">
        <v>38251</v>
      </c>
    </row>
    <row r="2454" spans="1:2" x14ac:dyDescent="0.25">
      <c r="A2454" t="s">
        <v>3369</v>
      </c>
      <c r="B2454" s="170">
        <v>38265</v>
      </c>
    </row>
    <row r="2455" spans="1:2" x14ac:dyDescent="0.25">
      <c r="A2455" t="s">
        <v>3370</v>
      </c>
      <c r="B2455" s="170">
        <v>38279</v>
      </c>
    </row>
    <row r="2456" spans="1:2" x14ac:dyDescent="0.25">
      <c r="A2456" t="s">
        <v>3371</v>
      </c>
      <c r="B2456" s="170">
        <v>38282</v>
      </c>
    </row>
    <row r="2457" spans="1:2" x14ac:dyDescent="0.25">
      <c r="A2457" t="s">
        <v>3372</v>
      </c>
      <c r="B2457" s="170">
        <v>38296</v>
      </c>
    </row>
    <row r="2458" spans="1:2" x14ac:dyDescent="0.25">
      <c r="A2458" t="s">
        <v>3373</v>
      </c>
      <c r="B2458" s="170">
        <v>38306</v>
      </c>
    </row>
    <row r="2459" spans="1:2" x14ac:dyDescent="0.25">
      <c r="A2459" t="s">
        <v>3374</v>
      </c>
      <c r="B2459" s="170">
        <v>38317</v>
      </c>
    </row>
    <row r="2460" spans="1:2" x14ac:dyDescent="0.25">
      <c r="A2460" t="s">
        <v>3375</v>
      </c>
      <c r="B2460" s="170">
        <v>38323</v>
      </c>
    </row>
    <row r="2461" spans="1:2" x14ac:dyDescent="0.25">
      <c r="A2461" t="s">
        <v>3376</v>
      </c>
      <c r="B2461" s="170">
        <v>38337</v>
      </c>
    </row>
    <row r="2462" spans="1:2" x14ac:dyDescent="0.25">
      <c r="A2462" t="s">
        <v>3377</v>
      </c>
      <c r="B2462" s="170">
        <v>38340</v>
      </c>
    </row>
    <row r="2463" spans="1:2" x14ac:dyDescent="0.25">
      <c r="A2463" t="s">
        <v>3378</v>
      </c>
      <c r="B2463" s="170">
        <v>38354</v>
      </c>
    </row>
    <row r="2464" spans="1:2" x14ac:dyDescent="0.25">
      <c r="A2464" t="s">
        <v>3379</v>
      </c>
      <c r="B2464" s="170">
        <v>38368</v>
      </c>
    </row>
    <row r="2465" spans="1:2" x14ac:dyDescent="0.25">
      <c r="A2465" t="s">
        <v>3380</v>
      </c>
      <c r="B2465" s="170">
        <v>38371</v>
      </c>
    </row>
    <row r="2466" spans="1:2" x14ac:dyDescent="0.25">
      <c r="A2466" t="s">
        <v>3381</v>
      </c>
      <c r="B2466" s="170">
        <v>38385</v>
      </c>
    </row>
    <row r="2467" spans="1:2" x14ac:dyDescent="0.25">
      <c r="A2467" t="s">
        <v>3382</v>
      </c>
      <c r="B2467" s="170">
        <v>38399</v>
      </c>
    </row>
    <row r="2468" spans="1:2" x14ac:dyDescent="0.25">
      <c r="A2468" t="s">
        <v>3383</v>
      </c>
      <c r="B2468" s="170">
        <v>38409</v>
      </c>
    </row>
    <row r="2469" spans="1:2" x14ac:dyDescent="0.25">
      <c r="A2469" t="s">
        <v>3384</v>
      </c>
      <c r="B2469" s="170">
        <v>38426</v>
      </c>
    </row>
    <row r="2470" spans="1:2" x14ac:dyDescent="0.25">
      <c r="A2470" t="s">
        <v>3385</v>
      </c>
      <c r="B2470" s="170">
        <v>38432</v>
      </c>
    </row>
    <row r="2471" spans="1:2" x14ac:dyDescent="0.25">
      <c r="A2471" t="s">
        <v>3386</v>
      </c>
      <c r="B2471" s="170">
        <v>38460</v>
      </c>
    </row>
    <row r="2472" spans="1:2" x14ac:dyDescent="0.25">
      <c r="A2472" t="s">
        <v>3387</v>
      </c>
      <c r="B2472" s="170">
        <v>38474</v>
      </c>
    </row>
    <row r="2473" spans="1:2" x14ac:dyDescent="0.25">
      <c r="A2473" t="s">
        <v>3388</v>
      </c>
      <c r="B2473" s="170">
        <v>38488</v>
      </c>
    </row>
    <row r="2474" spans="1:2" x14ac:dyDescent="0.25">
      <c r="A2474" t="s">
        <v>3389</v>
      </c>
      <c r="B2474" s="170">
        <v>38491</v>
      </c>
    </row>
    <row r="2475" spans="1:2" x14ac:dyDescent="0.25">
      <c r="A2475" t="s">
        <v>3390</v>
      </c>
      <c r="B2475" s="170">
        <v>38501</v>
      </c>
    </row>
    <row r="2476" spans="1:2" x14ac:dyDescent="0.25">
      <c r="A2476" t="s">
        <v>3391</v>
      </c>
      <c r="B2476" s="170">
        <v>38515</v>
      </c>
    </row>
    <row r="2477" spans="1:2" x14ac:dyDescent="0.25">
      <c r="A2477" t="s">
        <v>3392</v>
      </c>
      <c r="B2477" s="170">
        <v>38529</v>
      </c>
    </row>
    <row r="2478" spans="1:2" x14ac:dyDescent="0.25">
      <c r="A2478" t="s">
        <v>3393</v>
      </c>
      <c r="B2478" s="170">
        <v>38532</v>
      </c>
    </row>
    <row r="2479" spans="1:2" x14ac:dyDescent="0.25">
      <c r="A2479" t="s">
        <v>3394</v>
      </c>
      <c r="B2479" s="170">
        <v>38558</v>
      </c>
    </row>
    <row r="2480" spans="1:2" x14ac:dyDescent="0.25">
      <c r="A2480" t="s">
        <v>3395</v>
      </c>
      <c r="B2480" s="170">
        <v>38563</v>
      </c>
    </row>
    <row r="2481" spans="1:2" x14ac:dyDescent="0.25">
      <c r="A2481" t="s">
        <v>3396</v>
      </c>
      <c r="B2481" s="170">
        <v>38577</v>
      </c>
    </row>
    <row r="2482" spans="1:2" x14ac:dyDescent="0.25">
      <c r="A2482" t="s">
        <v>3397</v>
      </c>
      <c r="B2482" s="170">
        <v>38580</v>
      </c>
    </row>
    <row r="2483" spans="1:2" x14ac:dyDescent="0.25">
      <c r="A2483" t="s">
        <v>3398</v>
      </c>
      <c r="B2483" s="170">
        <v>38594</v>
      </c>
    </row>
    <row r="2484" spans="1:2" x14ac:dyDescent="0.25">
      <c r="A2484" t="s">
        <v>3399</v>
      </c>
      <c r="B2484" s="170">
        <v>38604</v>
      </c>
    </row>
    <row r="2485" spans="1:2" x14ac:dyDescent="0.25">
      <c r="A2485" t="s">
        <v>3400</v>
      </c>
      <c r="B2485" s="170">
        <v>38618</v>
      </c>
    </row>
    <row r="2486" spans="1:2" x14ac:dyDescent="0.25">
      <c r="A2486" t="s">
        <v>3401</v>
      </c>
      <c r="B2486" s="170">
        <v>38621</v>
      </c>
    </row>
    <row r="2487" spans="1:2" x14ac:dyDescent="0.25">
      <c r="A2487" t="s">
        <v>3402</v>
      </c>
      <c r="B2487" s="170">
        <v>38635</v>
      </c>
    </row>
    <row r="2488" spans="1:2" x14ac:dyDescent="0.25">
      <c r="A2488" t="s">
        <v>3403</v>
      </c>
      <c r="B2488" s="170">
        <v>38652</v>
      </c>
    </row>
    <row r="2489" spans="1:2" x14ac:dyDescent="0.25">
      <c r="A2489" t="s">
        <v>3404</v>
      </c>
      <c r="B2489" s="170">
        <v>38666</v>
      </c>
    </row>
    <row r="2490" spans="1:2" x14ac:dyDescent="0.25">
      <c r="A2490" t="s">
        <v>3405</v>
      </c>
      <c r="B2490" s="170">
        <v>38683</v>
      </c>
    </row>
    <row r="2491" spans="1:2" x14ac:dyDescent="0.25">
      <c r="A2491" t="s">
        <v>3406</v>
      </c>
      <c r="B2491" s="170">
        <v>38697</v>
      </c>
    </row>
    <row r="2492" spans="1:2" x14ac:dyDescent="0.25">
      <c r="A2492" t="s">
        <v>3407</v>
      </c>
      <c r="B2492" s="170">
        <v>38707</v>
      </c>
    </row>
    <row r="2493" spans="1:2" x14ac:dyDescent="0.25">
      <c r="A2493" t="s">
        <v>3408</v>
      </c>
      <c r="B2493" s="170">
        <v>38710</v>
      </c>
    </row>
    <row r="2494" spans="1:2" x14ac:dyDescent="0.25">
      <c r="A2494" t="s">
        <v>3409</v>
      </c>
      <c r="B2494" s="170">
        <v>38724</v>
      </c>
    </row>
    <row r="2495" spans="1:2" x14ac:dyDescent="0.25">
      <c r="A2495" t="s">
        <v>3410</v>
      </c>
      <c r="B2495" s="170">
        <v>38738</v>
      </c>
    </row>
    <row r="2496" spans="1:2" x14ac:dyDescent="0.25">
      <c r="A2496" t="s">
        <v>3411</v>
      </c>
      <c r="B2496" s="170">
        <v>38741</v>
      </c>
    </row>
    <row r="2497" spans="1:2" x14ac:dyDescent="0.25">
      <c r="A2497" t="s">
        <v>3412</v>
      </c>
      <c r="B2497" s="170">
        <v>38769</v>
      </c>
    </row>
    <row r="2498" spans="1:2" x14ac:dyDescent="0.25">
      <c r="A2498" t="s">
        <v>3413</v>
      </c>
      <c r="B2498" s="170">
        <v>38772</v>
      </c>
    </row>
    <row r="2499" spans="1:2" x14ac:dyDescent="0.25">
      <c r="A2499" t="s">
        <v>3414</v>
      </c>
      <c r="B2499" s="170">
        <v>38786</v>
      </c>
    </row>
    <row r="2500" spans="1:2" x14ac:dyDescent="0.25">
      <c r="A2500" t="s">
        <v>3415</v>
      </c>
      <c r="B2500" s="170">
        <v>38799</v>
      </c>
    </row>
    <row r="2501" spans="1:2" x14ac:dyDescent="0.25">
      <c r="A2501" t="s">
        <v>3416</v>
      </c>
      <c r="B2501" s="170">
        <v>38804</v>
      </c>
    </row>
    <row r="2502" spans="1:2" x14ac:dyDescent="0.25">
      <c r="A2502" t="s">
        <v>3417</v>
      </c>
      <c r="B2502" s="170">
        <v>38813</v>
      </c>
    </row>
    <row r="2503" spans="1:2" x14ac:dyDescent="0.25">
      <c r="A2503" t="s">
        <v>3418</v>
      </c>
      <c r="B2503" s="170">
        <v>38830</v>
      </c>
    </row>
    <row r="2504" spans="1:2" x14ac:dyDescent="0.25">
      <c r="A2504" t="s">
        <v>3419</v>
      </c>
      <c r="B2504" s="170">
        <v>38844</v>
      </c>
    </row>
    <row r="2505" spans="1:2" x14ac:dyDescent="0.25">
      <c r="A2505" t="s">
        <v>3420</v>
      </c>
      <c r="B2505" s="170">
        <v>38858</v>
      </c>
    </row>
    <row r="2506" spans="1:2" x14ac:dyDescent="0.25">
      <c r="A2506" t="s">
        <v>3421</v>
      </c>
      <c r="B2506" s="170">
        <v>38861</v>
      </c>
    </row>
    <row r="2507" spans="1:2" x14ac:dyDescent="0.25">
      <c r="A2507" t="s">
        <v>3422</v>
      </c>
      <c r="B2507" s="170">
        <v>38875</v>
      </c>
    </row>
    <row r="2508" spans="1:2" x14ac:dyDescent="0.25">
      <c r="A2508" t="s">
        <v>3423</v>
      </c>
      <c r="B2508" s="170">
        <v>38889</v>
      </c>
    </row>
    <row r="2509" spans="1:2" x14ac:dyDescent="0.25">
      <c r="A2509" t="s">
        <v>3424</v>
      </c>
      <c r="B2509" s="170">
        <v>38892</v>
      </c>
    </row>
    <row r="2510" spans="1:2" x14ac:dyDescent="0.25">
      <c r="A2510" t="s">
        <v>3425</v>
      </c>
      <c r="B2510" s="170">
        <v>38902</v>
      </c>
    </row>
    <row r="2511" spans="1:2" x14ac:dyDescent="0.25">
      <c r="A2511" t="s">
        <v>3426</v>
      </c>
      <c r="B2511" s="170">
        <v>38916</v>
      </c>
    </row>
    <row r="2512" spans="1:2" x14ac:dyDescent="0.25">
      <c r="A2512" t="s">
        <v>3427</v>
      </c>
      <c r="B2512" s="170">
        <v>38920</v>
      </c>
    </row>
    <row r="2513" spans="1:2" x14ac:dyDescent="0.25">
      <c r="A2513" t="s">
        <v>3428</v>
      </c>
      <c r="B2513" s="170">
        <v>38933</v>
      </c>
    </row>
    <row r="2514" spans="1:2" x14ac:dyDescent="0.25">
      <c r="A2514" t="s">
        <v>3429</v>
      </c>
      <c r="B2514" s="170">
        <v>38947</v>
      </c>
    </row>
    <row r="2515" spans="1:2" x14ac:dyDescent="0.25">
      <c r="A2515" t="s">
        <v>3430</v>
      </c>
      <c r="B2515" s="170">
        <v>38950</v>
      </c>
    </row>
    <row r="2516" spans="1:2" x14ac:dyDescent="0.25">
      <c r="A2516" t="s">
        <v>3431</v>
      </c>
      <c r="B2516" s="170">
        <v>38964</v>
      </c>
    </row>
    <row r="2517" spans="1:2" x14ac:dyDescent="0.25">
      <c r="A2517" t="s">
        <v>3432</v>
      </c>
      <c r="B2517" s="170">
        <v>38978</v>
      </c>
    </row>
    <row r="2518" spans="1:2" x14ac:dyDescent="0.25">
      <c r="A2518" t="s">
        <v>3433</v>
      </c>
      <c r="B2518" s="170">
        <v>38981</v>
      </c>
    </row>
    <row r="2519" spans="1:2" x14ac:dyDescent="0.25">
      <c r="A2519" t="s">
        <v>3434</v>
      </c>
      <c r="B2519" s="170">
        <v>38995</v>
      </c>
    </row>
    <row r="2520" spans="1:2" x14ac:dyDescent="0.25">
      <c r="A2520" t="s">
        <v>3435</v>
      </c>
      <c r="B2520" s="170">
        <v>39001</v>
      </c>
    </row>
    <row r="2521" spans="1:2" x14ac:dyDescent="0.25">
      <c r="A2521" t="s">
        <v>3436</v>
      </c>
      <c r="B2521" s="170">
        <v>39013</v>
      </c>
    </row>
    <row r="2522" spans="1:2" x14ac:dyDescent="0.25">
      <c r="A2522" t="s">
        <v>3437</v>
      </c>
      <c r="B2522" s="170">
        <v>39027</v>
      </c>
    </row>
    <row r="2523" spans="1:2" x14ac:dyDescent="0.25">
      <c r="A2523" t="s">
        <v>3438</v>
      </c>
      <c r="B2523" s="170">
        <v>39030</v>
      </c>
    </row>
    <row r="2524" spans="1:2" x14ac:dyDescent="0.25">
      <c r="A2524" t="s">
        <v>3439</v>
      </c>
      <c r="B2524" s="170">
        <v>39044</v>
      </c>
    </row>
    <row r="2525" spans="1:2" x14ac:dyDescent="0.25">
      <c r="A2525" t="s">
        <v>3440</v>
      </c>
      <c r="B2525" s="170">
        <v>39058</v>
      </c>
    </row>
    <row r="2526" spans="1:2" x14ac:dyDescent="0.25">
      <c r="A2526" t="s">
        <v>3441</v>
      </c>
      <c r="B2526" s="170">
        <v>39061</v>
      </c>
    </row>
    <row r="2527" spans="1:2" x14ac:dyDescent="0.25">
      <c r="A2527" t="s">
        <v>3442</v>
      </c>
      <c r="B2527" s="170">
        <v>39075</v>
      </c>
    </row>
    <row r="2528" spans="1:2" x14ac:dyDescent="0.25">
      <c r="A2528" t="s">
        <v>3443</v>
      </c>
      <c r="B2528" s="170">
        <v>39089</v>
      </c>
    </row>
    <row r="2529" spans="1:2" x14ac:dyDescent="0.25">
      <c r="A2529" t="s">
        <v>3444</v>
      </c>
      <c r="B2529" s="170">
        <v>39092</v>
      </c>
    </row>
    <row r="2530" spans="1:2" x14ac:dyDescent="0.25">
      <c r="A2530" t="s">
        <v>3445</v>
      </c>
      <c r="B2530" s="170">
        <v>39102</v>
      </c>
    </row>
    <row r="2531" spans="1:2" x14ac:dyDescent="0.25">
      <c r="A2531" t="s">
        <v>3446</v>
      </c>
      <c r="B2531" s="170">
        <v>39116</v>
      </c>
    </row>
    <row r="2532" spans="1:2" x14ac:dyDescent="0.25">
      <c r="A2532" t="s">
        <v>3447</v>
      </c>
      <c r="B2532" s="170">
        <v>39127</v>
      </c>
    </row>
    <row r="2533" spans="1:2" x14ac:dyDescent="0.25">
      <c r="A2533" t="s">
        <v>3448</v>
      </c>
      <c r="B2533" s="170">
        <v>39133</v>
      </c>
    </row>
    <row r="2534" spans="1:2" x14ac:dyDescent="0.25">
      <c r="A2534" t="s">
        <v>3449</v>
      </c>
      <c r="B2534" s="170">
        <v>39147</v>
      </c>
    </row>
    <row r="2535" spans="1:2" x14ac:dyDescent="0.25">
      <c r="A2535" t="s">
        <v>3450</v>
      </c>
      <c r="B2535" s="170">
        <v>39150</v>
      </c>
    </row>
    <row r="2536" spans="1:2" x14ac:dyDescent="0.25">
      <c r="A2536" t="s">
        <v>3451</v>
      </c>
      <c r="B2536" s="170">
        <v>39164</v>
      </c>
    </row>
    <row r="2537" spans="1:2" x14ac:dyDescent="0.25">
      <c r="A2537" t="s">
        <v>3452</v>
      </c>
      <c r="B2537" s="170">
        <v>39178</v>
      </c>
    </row>
    <row r="2538" spans="1:2" x14ac:dyDescent="0.25">
      <c r="A2538" t="s">
        <v>3453</v>
      </c>
      <c r="B2538" s="170">
        <v>39181</v>
      </c>
    </row>
    <row r="2539" spans="1:2" x14ac:dyDescent="0.25">
      <c r="A2539" t="s">
        <v>3454</v>
      </c>
      <c r="B2539" s="170">
        <v>39195</v>
      </c>
    </row>
    <row r="2540" spans="1:2" x14ac:dyDescent="0.25">
      <c r="A2540" t="s">
        <v>3455</v>
      </c>
      <c r="B2540" s="170">
        <v>39205</v>
      </c>
    </row>
    <row r="2541" spans="1:2" x14ac:dyDescent="0.25">
      <c r="A2541" t="s">
        <v>3456</v>
      </c>
      <c r="B2541" s="170">
        <v>39222</v>
      </c>
    </row>
    <row r="2542" spans="1:2" x14ac:dyDescent="0.25">
      <c r="A2542" t="s">
        <v>3457</v>
      </c>
      <c r="B2542" s="170">
        <v>39236</v>
      </c>
    </row>
    <row r="2543" spans="1:2" x14ac:dyDescent="0.25">
      <c r="A2543" t="s">
        <v>3458</v>
      </c>
      <c r="B2543" s="170">
        <v>39242</v>
      </c>
    </row>
    <row r="2544" spans="1:2" x14ac:dyDescent="0.25">
      <c r="A2544" t="s">
        <v>3459</v>
      </c>
      <c r="B2544" s="170">
        <v>39267</v>
      </c>
    </row>
    <row r="2545" spans="1:2" x14ac:dyDescent="0.25">
      <c r="A2545" t="s">
        <v>3460</v>
      </c>
      <c r="B2545" s="170">
        <v>39270</v>
      </c>
    </row>
    <row r="2546" spans="1:2" x14ac:dyDescent="0.25">
      <c r="A2546" t="s">
        <v>3461</v>
      </c>
      <c r="B2546" s="170">
        <v>39284</v>
      </c>
    </row>
    <row r="2547" spans="1:2" x14ac:dyDescent="0.25">
      <c r="A2547" t="s">
        <v>3462</v>
      </c>
      <c r="B2547" s="170">
        <v>39298</v>
      </c>
    </row>
    <row r="2548" spans="1:2" x14ac:dyDescent="0.25">
      <c r="A2548" t="s">
        <v>3463</v>
      </c>
      <c r="B2548" s="170">
        <v>39311</v>
      </c>
    </row>
    <row r="2549" spans="1:2" x14ac:dyDescent="0.25">
      <c r="A2549" t="s">
        <v>3464</v>
      </c>
      <c r="B2549" s="170">
        <v>39325</v>
      </c>
    </row>
    <row r="2550" spans="1:2" x14ac:dyDescent="0.25">
      <c r="A2550" t="s">
        <v>3465</v>
      </c>
      <c r="B2550" s="170">
        <v>39339</v>
      </c>
    </row>
    <row r="2551" spans="1:2" x14ac:dyDescent="0.25">
      <c r="A2551" t="s">
        <v>3466</v>
      </c>
      <c r="B2551" s="170">
        <v>39342</v>
      </c>
    </row>
    <row r="2552" spans="1:2" x14ac:dyDescent="0.25">
      <c r="A2552" t="s">
        <v>3467</v>
      </c>
      <c r="B2552" s="170">
        <v>39356</v>
      </c>
    </row>
    <row r="2553" spans="1:2" x14ac:dyDescent="0.25">
      <c r="A2553" t="s">
        <v>3468</v>
      </c>
      <c r="B2553" s="170">
        <v>39368</v>
      </c>
    </row>
    <row r="2554" spans="1:2" x14ac:dyDescent="0.25">
      <c r="A2554" t="s">
        <v>3469</v>
      </c>
      <c r="B2554" s="170">
        <v>39373</v>
      </c>
    </row>
    <row r="2555" spans="1:2" x14ac:dyDescent="0.25">
      <c r="A2555" t="s">
        <v>3470</v>
      </c>
      <c r="B2555" s="170">
        <v>39387</v>
      </c>
    </row>
    <row r="2556" spans="1:2" x14ac:dyDescent="0.25">
      <c r="A2556" t="s">
        <v>3471</v>
      </c>
      <c r="B2556" s="170">
        <v>39390</v>
      </c>
    </row>
    <row r="2557" spans="1:2" x14ac:dyDescent="0.25">
      <c r="A2557" t="s">
        <v>3472</v>
      </c>
      <c r="B2557" s="170">
        <v>39400</v>
      </c>
    </row>
    <row r="2558" spans="1:2" x14ac:dyDescent="0.25">
      <c r="A2558" t="s">
        <v>3473</v>
      </c>
      <c r="B2558" s="170">
        <v>39428</v>
      </c>
    </row>
    <row r="2559" spans="1:2" x14ac:dyDescent="0.25">
      <c r="A2559" t="s">
        <v>3474</v>
      </c>
      <c r="B2559" s="170">
        <v>39431</v>
      </c>
    </row>
    <row r="2560" spans="1:2" x14ac:dyDescent="0.25">
      <c r="A2560" t="s">
        <v>3475</v>
      </c>
      <c r="B2560" s="170">
        <v>39445</v>
      </c>
    </row>
    <row r="2561" spans="1:2" x14ac:dyDescent="0.25">
      <c r="A2561" t="s">
        <v>3476</v>
      </c>
      <c r="B2561" s="170">
        <v>39459</v>
      </c>
    </row>
    <row r="2562" spans="1:2" x14ac:dyDescent="0.25">
      <c r="A2562" t="s">
        <v>3477</v>
      </c>
      <c r="B2562" s="170">
        <v>39462</v>
      </c>
    </row>
    <row r="2563" spans="1:2" x14ac:dyDescent="0.25">
      <c r="A2563" t="s">
        <v>3478</v>
      </c>
      <c r="B2563" s="170">
        <v>39483</v>
      </c>
    </row>
    <row r="2564" spans="1:2" x14ac:dyDescent="0.25">
      <c r="A2564" t="s">
        <v>3479</v>
      </c>
      <c r="B2564" s="170">
        <v>39493</v>
      </c>
    </row>
    <row r="2565" spans="1:2" x14ac:dyDescent="0.25">
      <c r="A2565" t="s">
        <v>3480</v>
      </c>
      <c r="B2565" s="170">
        <v>39503</v>
      </c>
    </row>
    <row r="2566" spans="1:2" x14ac:dyDescent="0.25">
      <c r="A2566" t="s">
        <v>3481</v>
      </c>
      <c r="B2566" s="170">
        <v>39517</v>
      </c>
    </row>
    <row r="2567" spans="1:2" x14ac:dyDescent="0.25">
      <c r="A2567" t="s">
        <v>3482</v>
      </c>
      <c r="B2567" s="170">
        <v>39520</v>
      </c>
    </row>
    <row r="2568" spans="1:2" x14ac:dyDescent="0.25">
      <c r="A2568" t="s">
        <v>3483</v>
      </c>
      <c r="B2568" s="170">
        <v>39534</v>
      </c>
    </row>
    <row r="2569" spans="1:2" x14ac:dyDescent="0.25">
      <c r="A2569" t="s">
        <v>3484</v>
      </c>
      <c r="B2569" s="170">
        <v>39548</v>
      </c>
    </row>
    <row r="2570" spans="1:2" x14ac:dyDescent="0.25">
      <c r="A2570" t="s">
        <v>3485</v>
      </c>
      <c r="B2570" s="170">
        <v>39551</v>
      </c>
    </row>
    <row r="2571" spans="1:2" x14ac:dyDescent="0.25">
      <c r="A2571" t="s">
        <v>3486</v>
      </c>
      <c r="B2571" s="170">
        <v>39565</v>
      </c>
    </row>
    <row r="2572" spans="1:2" x14ac:dyDescent="0.25">
      <c r="A2572" t="s">
        <v>3487</v>
      </c>
      <c r="B2572" s="170">
        <v>39579</v>
      </c>
    </row>
    <row r="2573" spans="1:2" x14ac:dyDescent="0.25">
      <c r="A2573" t="s">
        <v>3488</v>
      </c>
      <c r="B2573" s="170">
        <v>39582</v>
      </c>
    </row>
    <row r="2574" spans="1:2" x14ac:dyDescent="0.25">
      <c r="A2574" t="s">
        <v>3489</v>
      </c>
      <c r="B2574" s="170">
        <v>39596</v>
      </c>
    </row>
    <row r="2575" spans="1:2" x14ac:dyDescent="0.25">
      <c r="A2575" t="s">
        <v>3490</v>
      </c>
      <c r="B2575" s="170">
        <v>39606</v>
      </c>
    </row>
    <row r="2576" spans="1:2" x14ac:dyDescent="0.25">
      <c r="A2576" t="s">
        <v>3491</v>
      </c>
      <c r="B2576" s="170">
        <v>39614</v>
      </c>
    </row>
    <row r="2577" spans="1:2" x14ac:dyDescent="0.25">
      <c r="A2577" t="s">
        <v>3492</v>
      </c>
      <c r="B2577" s="170">
        <v>39623</v>
      </c>
    </row>
    <row r="2578" spans="1:2" x14ac:dyDescent="0.25">
      <c r="A2578" t="s">
        <v>3493</v>
      </c>
      <c r="B2578" s="170">
        <v>39637</v>
      </c>
    </row>
    <row r="2579" spans="1:2" x14ac:dyDescent="0.25">
      <c r="A2579" t="s">
        <v>3494</v>
      </c>
      <c r="B2579" s="170">
        <v>39640</v>
      </c>
    </row>
    <row r="2580" spans="1:2" x14ac:dyDescent="0.25">
      <c r="A2580" t="s">
        <v>3495</v>
      </c>
      <c r="B2580" s="170">
        <v>39668</v>
      </c>
    </row>
    <row r="2581" spans="1:2" x14ac:dyDescent="0.25">
      <c r="A2581" t="s">
        <v>3496</v>
      </c>
      <c r="B2581" s="170">
        <v>39671</v>
      </c>
    </row>
    <row r="2582" spans="1:2" x14ac:dyDescent="0.25">
      <c r="A2582" t="s">
        <v>3497</v>
      </c>
      <c r="B2582" s="170">
        <v>39685</v>
      </c>
    </row>
    <row r="2583" spans="1:2" x14ac:dyDescent="0.25">
      <c r="A2583" t="s">
        <v>3498</v>
      </c>
      <c r="B2583" s="170">
        <v>39699</v>
      </c>
    </row>
    <row r="2584" spans="1:2" x14ac:dyDescent="0.25">
      <c r="A2584" t="s">
        <v>3499</v>
      </c>
      <c r="B2584" s="170">
        <v>39709</v>
      </c>
    </row>
    <row r="2585" spans="1:2" x14ac:dyDescent="0.25">
      <c r="A2585" t="s">
        <v>3500</v>
      </c>
      <c r="B2585" s="170">
        <v>39712</v>
      </c>
    </row>
    <row r="2586" spans="1:2" x14ac:dyDescent="0.25">
      <c r="A2586" t="s">
        <v>3501</v>
      </c>
      <c r="B2586" s="170">
        <v>39726</v>
      </c>
    </row>
    <row r="2587" spans="1:2" x14ac:dyDescent="0.25">
      <c r="A2587" t="s">
        <v>3502</v>
      </c>
      <c r="B2587" s="170">
        <v>39730</v>
      </c>
    </row>
    <row r="2588" spans="1:2" x14ac:dyDescent="0.25">
      <c r="A2588" t="s">
        <v>3503</v>
      </c>
      <c r="B2588" s="170">
        <v>39743</v>
      </c>
    </row>
    <row r="2589" spans="1:2" x14ac:dyDescent="0.25">
      <c r="A2589" t="s">
        <v>3504</v>
      </c>
      <c r="B2589" s="170">
        <v>39757</v>
      </c>
    </row>
    <row r="2590" spans="1:2" x14ac:dyDescent="0.25">
      <c r="A2590" t="s">
        <v>3505</v>
      </c>
      <c r="B2590" s="170">
        <v>39760</v>
      </c>
    </row>
    <row r="2591" spans="1:2" x14ac:dyDescent="0.25">
      <c r="A2591" t="s">
        <v>3506</v>
      </c>
      <c r="B2591" s="170">
        <v>39774</v>
      </c>
    </row>
    <row r="2592" spans="1:2" x14ac:dyDescent="0.25">
      <c r="A2592" t="s">
        <v>3507</v>
      </c>
      <c r="B2592" s="170">
        <v>39788</v>
      </c>
    </row>
    <row r="2593" spans="1:2" x14ac:dyDescent="0.25">
      <c r="A2593" t="s">
        <v>3508</v>
      </c>
      <c r="B2593" s="170">
        <v>39791</v>
      </c>
    </row>
    <row r="2594" spans="1:2" x14ac:dyDescent="0.25">
      <c r="A2594" t="s">
        <v>3509</v>
      </c>
      <c r="B2594" s="170">
        <v>39801</v>
      </c>
    </row>
    <row r="2595" spans="1:2" x14ac:dyDescent="0.25">
      <c r="A2595" t="s">
        <v>3510</v>
      </c>
      <c r="B2595" s="170">
        <v>39815</v>
      </c>
    </row>
    <row r="2596" spans="1:2" x14ac:dyDescent="0.25">
      <c r="A2596" t="s">
        <v>3511</v>
      </c>
      <c r="B2596" s="170">
        <v>39829</v>
      </c>
    </row>
    <row r="2597" spans="1:2" x14ac:dyDescent="0.25">
      <c r="A2597" t="s">
        <v>3512</v>
      </c>
      <c r="B2597" s="170">
        <v>39832</v>
      </c>
    </row>
    <row r="2598" spans="1:2" x14ac:dyDescent="0.25">
      <c r="A2598" t="s">
        <v>3513</v>
      </c>
      <c r="B2598" s="170">
        <v>39846</v>
      </c>
    </row>
    <row r="2599" spans="1:2" x14ac:dyDescent="0.25">
      <c r="A2599" t="s">
        <v>3514</v>
      </c>
      <c r="B2599" s="170">
        <v>39855</v>
      </c>
    </row>
    <row r="2600" spans="1:2" x14ac:dyDescent="0.25">
      <c r="A2600" t="s">
        <v>3515</v>
      </c>
      <c r="B2600" s="170">
        <v>39863</v>
      </c>
    </row>
    <row r="2601" spans="1:2" x14ac:dyDescent="0.25">
      <c r="A2601" t="s">
        <v>3516</v>
      </c>
      <c r="B2601" s="170">
        <v>39877</v>
      </c>
    </row>
    <row r="2602" spans="1:2" x14ac:dyDescent="0.25">
      <c r="A2602" t="s">
        <v>3517</v>
      </c>
      <c r="B2602" s="170">
        <v>39880</v>
      </c>
    </row>
    <row r="2603" spans="1:2" x14ac:dyDescent="0.25">
      <c r="A2603" t="s">
        <v>3518</v>
      </c>
      <c r="B2603" s="170">
        <v>39894</v>
      </c>
    </row>
    <row r="2604" spans="1:2" x14ac:dyDescent="0.25">
      <c r="A2604" t="s">
        <v>3519</v>
      </c>
      <c r="B2604" s="170">
        <v>39918</v>
      </c>
    </row>
    <row r="2605" spans="1:2" x14ac:dyDescent="0.25">
      <c r="A2605" t="s">
        <v>3520</v>
      </c>
      <c r="B2605" s="170">
        <v>39921</v>
      </c>
    </row>
    <row r="2606" spans="1:2" x14ac:dyDescent="0.25">
      <c r="A2606" t="s">
        <v>3521</v>
      </c>
      <c r="B2606" s="170">
        <v>39935</v>
      </c>
    </row>
    <row r="2607" spans="1:2" x14ac:dyDescent="0.25">
      <c r="A2607" t="s">
        <v>3522</v>
      </c>
      <c r="B2607" s="170">
        <v>39949</v>
      </c>
    </row>
    <row r="2608" spans="1:2" x14ac:dyDescent="0.25">
      <c r="A2608" t="s">
        <v>3523</v>
      </c>
      <c r="B2608" s="170">
        <v>39952</v>
      </c>
    </row>
    <row r="2609" spans="1:2" x14ac:dyDescent="0.25">
      <c r="A2609" t="s">
        <v>3524</v>
      </c>
      <c r="B2609" s="170">
        <v>39966</v>
      </c>
    </row>
    <row r="2610" spans="1:2" x14ac:dyDescent="0.25">
      <c r="A2610" t="s">
        <v>3525</v>
      </c>
      <c r="B2610" s="170">
        <v>39970</v>
      </c>
    </row>
    <row r="2611" spans="1:2" x14ac:dyDescent="0.25">
      <c r="A2611" t="s">
        <v>3526</v>
      </c>
      <c r="B2611" s="170">
        <v>39983</v>
      </c>
    </row>
    <row r="2612" spans="1:2" x14ac:dyDescent="0.25">
      <c r="A2612" t="s">
        <v>3527</v>
      </c>
      <c r="B2612" s="170">
        <v>39997</v>
      </c>
    </row>
    <row r="2613" spans="1:2" x14ac:dyDescent="0.25">
      <c r="A2613" t="s">
        <v>3528</v>
      </c>
      <c r="B2613" s="170">
        <v>40004</v>
      </c>
    </row>
    <row r="2614" spans="1:2" x14ac:dyDescent="0.25">
      <c r="A2614" t="s">
        <v>3529</v>
      </c>
      <c r="B2614" s="170">
        <v>40018</v>
      </c>
    </row>
    <row r="2615" spans="1:2" x14ac:dyDescent="0.25">
      <c r="A2615" t="s">
        <v>3530</v>
      </c>
      <c r="B2615" s="170">
        <v>40021</v>
      </c>
    </row>
    <row r="2616" spans="1:2" x14ac:dyDescent="0.25">
      <c r="A2616" t="s">
        <v>3531</v>
      </c>
      <c r="B2616" s="170">
        <v>40035</v>
      </c>
    </row>
    <row r="2617" spans="1:2" x14ac:dyDescent="0.25">
      <c r="A2617" t="s">
        <v>3532</v>
      </c>
      <c r="B2617" s="170">
        <v>40049</v>
      </c>
    </row>
    <row r="2618" spans="1:2" x14ac:dyDescent="0.25">
      <c r="A2618" t="s">
        <v>3533</v>
      </c>
      <c r="B2618" s="170">
        <v>40052</v>
      </c>
    </row>
    <row r="2619" spans="1:2" x14ac:dyDescent="0.25">
      <c r="A2619" t="s">
        <v>3534</v>
      </c>
      <c r="B2619" s="170">
        <v>40066</v>
      </c>
    </row>
    <row r="2620" spans="1:2" x14ac:dyDescent="0.25">
      <c r="A2620" t="s">
        <v>3535</v>
      </c>
      <c r="B2620" s="170">
        <v>40070</v>
      </c>
    </row>
    <row r="2621" spans="1:2" x14ac:dyDescent="0.25">
      <c r="A2621" t="s">
        <v>3536</v>
      </c>
      <c r="B2621" s="170">
        <v>40083</v>
      </c>
    </row>
    <row r="2622" spans="1:2" x14ac:dyDescent="0.25">
      <c r="A2622" t="s">
        <v>3537</v>
      </c>
      <c r="B2622" s="170">
        <v>40097</v>
      </c>
    </row>
    <row r="2623" spans="1:2" x14ac:dyDescent="0.25">
      <c r="A2623" t="s">
        <v>3538</v>
      </c>
      <c r="B2623" s="170">
        <v>40110</v>
      </c>
    </row>
    <row r="2624" spans="1:2" x14ac:dyDescent="0.25">
      <c r="A2624" t="s">
        <v>3539</v>
      </c>
      <c r="B2624" s="170">
        <v>40124</v>
      </c>
    </row>
    <row r="2625" spans="1:2" x14ac:dyDescent="0.25">
      <c r="A2625" t="s">
        <v>3540</v>
      </c>
      <c r="B2625" s="170">
        <v>40138</v>
      </c>
    </row>
    <row r="2626" spans="1:2" x14ac:dyDescent="0.25">
      <c r="A2626" t="s">
        <v>3541</v>
      </c>
      <c r="B2626" s="170">
        <v>40141</v>
      </c>
    </row>
    <row r="2627" spans="1:2" x14ac:dyDescent="0.25">
      <c r="A2627" t="s">
        <v>3542</v>
      </c>
      <c r="B2627" s="170">
        <v>40155</v>
      </c>
    </row>
    <row r="2628" spans="1:2" x14ac:dyDescent="0.25">
      <c r="A2628" t="s">
        <v>3543</v>
      </c>
      <c r="B2628" s="170">
        <v>40169</v>
      </c>
    </row>
    <row r="2629" spans="1:2" x14ac:dyDescent="0.25">
      <c r="A2629" t="s">
        <v>3544</v>
      </c>
      <c r="B2629" s="170">
        <v>40172</v>
      </c>
    </row>
    <row r="2630" spans="1:2" x14ac:dyDescent="0.25">
      <c r="A2630" t="s">
        <v>3545</v>
      </c>
      <c r="B2630" s="170">
        <v>40186</v>
      </c>
    </row>
    <row r="2631" spans="1:2" x14ac:dyDescent="0.25">
      <c r="A2631" t="s">
        <v>3546</v>
      </c>
      <c r="B2631" s="170">
        <v>40195</v>
      </c>
    </row>
    <row r="2632" spans="1:2" x14ac:dyDescent="0.25">
      <c r="A2632" t="s">
        <v>3547</v>
      </c>
      <c r="B2632" s="170">
        <v>40200</v>
      </c>
    </row>
    <row r="2633" spans="1:2" x14ac:dyDescent="0.25">
      <c r="A2633" t="s">
        <v>3548</v>
      </c>
      <c r="B2633" s="170">
        <v>40213</v>
      </c>
    </row>
    <row r="2634" spans="1:2" x14ac:dyDescent="0.25">
      <c r="A2634" t="s">
        <v>3549</v>
      </c>
      <c r="B2634" s="170">
        <v>40227</v>
      </c>
    </row>
    <row r="2635" spans="1:2" x14ac:dyDescent="0.25">
      <c r="A2635" t="s">
        <v>3550</v>
      </c>
      <c r="B2635" s="170">
        <v>40230</v>
      </c>
    </row>
    <row r="2636" spans="1:2" x14ac:dyDescent="0.25">
      <c r="A2636" t="s">
        <v>3551</v>
      </c>
      <c r="B2636" s="170">
        <v>40244</v>
      </c>
    </row>
    <row r="2637" spans="1:2" x14ac:dyDescent="0.25">
      <c r="A2637" t="s">
        <v>3552</v>
      </c>
      <c r="B2637" s="170">
        <v>40258</v>
      </c>
    </row>
    <row r="2638" spans="1:2" x14ac:dyDescent="0.25">
      <c r="A2638" t="s">
        <v>3553</v>
      </c>
      <c r="B2638" s="170">
        <v>40261</v>
      </c>
    </row>
    <row r="2639" spans="1:2" x14ac:dyDescent="0.25">
      <c r="A2639" t="s">
        <v>3554</v>
      </c>
      <c r="B2639" s="170">
        <v>40275</v>
      </c>
    </row>
    <row r="2640" spans="1:2" x14ac:dyDescent="0.25">
      <c r="A2640" t="s">
        <v>3555</v>
      </c>
      <c r="B2640" s="170">
        <v>40289</v>
      </c>
    </row>
    <row r="2641" spans="1:2" x14ac:dyDescent="0.25">
      <c r="A2641" t="s">
        <v>3556</v>
      </c>
      <c r="B2641" s="170">
        <v>40292</v>
      </c>
    </row>
    <row r="2642" spans="1:2" x14ac:dyDescent="0.25">
      <c r="A2642" t="s">
        <v>3557</v>
      </c>
      <c r="B2642" s="170">
        <v>40302</v>
      </c>
    </row>
    <row r="2643" spans="1:2" x14ac:dyDescent="0.25">
      <c r="A2643" t="s">
        <v>3558</v>
      </c>
      <c r="B2643" s="170">
        <v>40316</v>
      </c>
    </row>
    <row r="2644" spans="1:2" x14ac:dyDescent="0.25">
      <c r="A2644" t="s">
        <v>3559</v>
      </c>
      <c r="B2644" s="170">
        <v>40326</v>
      </c>
    </row>
    <row r="2645" spans="1:2" x14ac:dyDescent="0.25">
      <c r="A2645" t="s">
        <v>3560</v>
      </c>
      <c r="B2645" s="170">
        <v>40333</v>
      </c>
    </row>
    <row r="2646" spans="1:2" x14ac:dyDescent="0.25">
      <c r="A2646" t="s">
        <v>3561</v>
      </c>
      <c r="B2646" s="170">
        <v>40350</v>
      </c>
    </row>
    <row r="2647" spans="1:2" x14ac:dyDescent="0.25">
      <c r="A2647" t="s">
        <v>3562</v>
      </c>
      <c r="B2647" s="170">
        <v>40364</v>
      </c>
    </row>
    <row r="2648" spans="1:2" x14ac:dyDescent="0.25">
      <c r="A2648" t="s">
        <v>3563</v>
      </c>
      <c r="B2648" s="170">
        <v>40378</v>
      </c>
    </row>
    <row r="2649" spans="1:2" x14ac:dyDescent="0.25">
      <c r="A2649" t="s">
        <v>3564</v>
      </c>
      <c r="B2649" s="170">
        <v>40381</v>
      </c>
    </row>
    <row r="2650" spans="1:2" x14ac:dyDescent="0.25">
      <c r="A2650" t="s">
        <v>3565</v>
      </c>
      <c r="B2650" s="170">
        <v>40395</v>
      </c>
    </row>
    <row r="2651" spans="1:2" x14ac:dyDescent="0.25">
      <c r="A2651" t="s">
        <v>3566</v>
      </c>
      <c r="B2651" s="170">
        <v>40419</v>
      </c>
    </row>
    <row r="2652" spans="1:2" x14ac:dyDescent="0.25">
      <c r="A2652" t="s">
        <v>3567</v>
      </c>
      <c r="B2652" s="170">
        <v>40422</v>
      </c>
    </row>
    <row r="2653" spans="1:2" x14ac:dyDescent="0.25">
      <c r="A2653" t="s">
        <v>3568</v>
      </c>
      <c r="B2653" s="170">
        <v>40436</v>
      </c>
    </row>
    <row r="2654" spans="1:2" x14ac:dyDescent="0.25">
      <c r="A2654" t="s">
        <v>3569</v>
      </c>
      <c r="B2654" s="170">
        <v>40441</v>
      </c>
    </row>
    <row r="2655" spans="1:2" x14ac:dyDescent="0.25">
      <c r="A2655" t="s">
        <v>3570</v>
      </c>
      <c r="B2655" s="170">
        <v>40453</v>
      </c>
    </row>
    <row r="2656" spans="1:2" x14ac:dyDescent="0.25">
      <c r="A2656" t="s">
        <v>3571</v>
      </c>
      <c r="B2656" s="170">
        <v>40467</v>
      </c>
    </row>
    <row r="2657" spans="1:2" x14ac:dyDescent="0.25">
      <c r="A2657" t="s">
        <v>3572</v>
      </c>
      <c r="B2657" s="170">
        <v>40470</v>
      </c>
    </row>
    <row r="2658" spans="1:2" x14ac:dyDescent="0.25">
      <c r="A2658" t="s">
        <v>3573</v>
      </c>
      <c r="B2658" s="170">
        <v>40484</v>
      </c>
    </row>
    <row r="2659" spans="1:2" x14ac:dyDescent="0.25">
      <c r="A2659" t="s">
        <v>3574</v>
      </c>
      <c r="B2659" s="170">
        <v>40498</v>
      </c>
    </row>
    <row r="2660" spans="1:2" x14ac:dyDescent="0.25">
      <c r="A2660" t="s">
        <v>3575</v>
      </c>
      <c r="B2660" s="170">
        <v>40508</v>
      </c>
    </row>
    <row r="2661" spans="1:2" x14ac:dyDescent="0.25">
      <c r="A2661" t="s">
        <v>3576</v>
      </c>
      <c r="B2661" s="170">
        <v>40511</v>
      </c>
    </row>
    <row r="2662" spans="1:2" x14ac:dyDescent="0.25">
      <c r="A2662" t="s">
        <v>3577</v>
      </c>
      <c r="B2662" s="170">
        <v>40525</v>
      </c>
    </row>
    <row r="2663" spans="1:2" x14ac:dyDescent="0.25">
      <c r="A2663" t="s">
        <v>3578</v>
      </c>
      <c r="B2663" s="170">
        <v>40539</v>
      </c>
    </row>
    <row r="2664" spans="1:2" x14ac:dyDescent="0.25">
      <c r="A2664" t="s">
        <v>3579</v>
      </c>
      <c r="B2664" s="170">
        <v>40573</v>
      </c>
    </row>
    <row r="2665" spans="1:2" x14ac:dyDescent="0.25">
      <c r="A2665" t="s">
        <v>3580</v>
      </c>
      <c r="B2665" s="170">
        <v>40587</v>
      </c>
    </row>
    <row r="2666" spans="1:2" x14ac:dyDescent="0.25">
      <c r="A2666" t="s">
        <v>3581</v>
      </c>
      <c r="B2666" s="170">
        <v>40590</v>
      </c>
    </row>
    <row r="2667" spans="1:2" x14ac:dyDescent="0.25">
      <c r="A2667" t="s">
        <v>3582</v>
      </c>
      <c r="B2667" s="170">
        <v>40628</v>
      </c>
    </row>
    <row r="2668" spans="1:2" x14ac:dyDescent="0.25">
      <c r="A2668" t="s">
        <v>3583</v>
      </c>
      <c r="B2668" s="170">
        <v>40645</v>
      </c>
    </row>
    <row r="2669" spans="1:2" x14ac:dyDescent="0.25">
      <c r="A2669" t="s">
        <v>3584</v>
      </c>
      <c r="B2669" s="170">
        <v>40659</v>
      </c>
    </row>
    <row r="2670" spans="1:2" x14ac:dyDescent="0.25">
      <c r="A2670" t="s">
        <v>3585</v>
      </c>
      <c r="B2670" s="170">
        <v>40662</v>
      </c>
    </row>
    <row r="2671" spans="1:2" x14ac:dyDescent="0.25">
      <c r="A2671" t="s">
        <v>3586</v>
      </c>
      <c r="B2671" s="170">
        <v>40676</v>
      </c>
    </row>
    <row r="2672" spans="1:2" x14ac:dyDescent="0.25">
      <c r="A2672" t="s">
        <v>3587</v>
      </c>
      <c r="B2672" s="170">
        <v>40693</v>
      </c>
    </row>
    <row r="2673" spans="1:2" x14ac:dyDescent="0.25">
      <c r="A2673" t="s">
        <v>3588</v>
      </c>
      <c r="B2673" s="170">
        <v>40703</v>
      </c>
    </row>
    <row r="2674" spans="1:2" x14ac:dyDescent="0.25">
      <c r="A2674" t="s">
        <v>3589</v>
      </c>
      <c r="B2674" s="170">
        <v>40717</v>
      </c>
    </row>
    <row r="2675" spans="1:2" x14ac:dyDescent="0.25">
      <c r="A2675" t="s">
        <v>3590</v>
      </c>
      <c r="B2675" s="170">
        <v>40748</v>
      </c>
    </row>
    <row r="2676" spans="1:2" x14ac:dyDescent="0.25">
      <c r="A2676" t="s">
        <v>3591</v>
      </c>
      <c r="B2676" s="170">
        <v>40751</v>
      </c>
    </row>
    <row r="2677" spans="1:2" x14ac:dyDescent="0.25">
      <c r="A2677" t="s">
        <v>3592</v>
      </c>
      <c r="B2677" s="170">
        <v>40765</v>
      </c>
    </row>
    <row r="2678" spans="1:2" x14ac:dyDescent="0.25">
      <c r="A2678" t="s">
        <v>3593</v>
      </c>
      <c r="B2678" s="170">
        <v>40779</v>
      </c>
    </row>
    <row r="2679" spans="1:2" x14ac:dyDescent="0.25">
      <c r="A2679" t="s">
        <v>3594</v>
      </c>
      <c r="B2679" s="170">
        <v>40782</v>
      </c>
    </row>
    <row r="2680" spans="1:2" x14ac:dyDescent="0.25">
      <c r="A2680" t="s">
        <v>3595</v>
      </c>
      <c r="B2680" s="170">
        <v>40796</v>
      </c>
    </row>
    <row r="2681" spans="1:2" x14ac:dyDescent="0.25">
      <c r="A2681" t="s">
        <v>3596</v>
      </c>
      <c r="B2681" s="170">
        <v>40806</v>
      </c>
    </row>
    <row r="2682" spans="1:2" x14ac:dyDescent="0.25">
      <c r="A2682" t="s">
        <v>3597</v>
      </c>
      <c r="B2682" s="170">
        <v>40823</v>
      </c>
    </row>
    <row r="2683" spans="1:2" x14ac:dyDescent="0.25">
      <c r="A2683" t="s">
        <v>3598</v>
      </c>
      <c r="B2683" s="170">
        <v>40837</v>
      </c>
    </row>
    <row r="2684" spans="1:2" x14ac:dyDescent="0.25">
      <c r="A2684" t="s">
        <v>3599</v>
      </c>
      <c r="B2684" s="170">
        <v>40840</v>
      </c>
    </row>
    <row r="2685" spans="1:2" x14ac:dyDescent="0.25">
      <c r="A2685" t="s">
        <v>3600</v>
      </c>
      <c r="B2685" s="170">
        <v>40868</v>
      </c>
    </row>
    <row r="2686" spans="1:2" x14ac:dyDescent="0.25">
      <c r="A2686" t="s">
        <v>3601</v>
      </c>
      <c r="B2686" s="170">
        <v>40871</v>
      </c>
    </row>
    <row r="2687" spans="1:2" x14ac:dyDescent="0.25">
      <c r="A2687" t="s">
        <v>3602</v>
      </c>
      <c r="B2687" s="170">
        <v>40885</v>
      </c>
    </row>
    <row r="2688" spans="1:2" x14ac:dyDescent="0.25">
      <c r="A2688" t="s">
        <v>3603</v>
      </c>
      <c r="B2688" s="170">
        <v>40899</v>
      </c>
    </row>
    <row r="2689" spans="1:2" x14ac:dyDescent="0.25">
      <c r="A2689" t="s">
        <v>3604</v>
      </c>
      <c r="B2689" s="170">
        <v>40909</v>
      </c>
    </row>
    <row r="2690" spans="1:2" x14ac:dyDescent="0.25">
      <c r="A2690" t="s">
        <v>3605</v>
      </c>
      <c r="B2690" s="170">
        <v>40912</v>
      </c>
    </row>
    <row r="2691" spans="1:2" x14ac:dyDescent="0.25">
      <c r="A2691" t="s">
        <v>3606</v>
      </c>
      <c r="B2691" s="170">
        <v>40926</v>
      </c>
    </row>
    <row r="2692" spans="1:2" x14ac:dyDescent="0.25">
      <c r="A2692" t="s">
        <v>3607</v>
      </c>
      <c r="B2692" s="170">
        <v>40939</v>
      </c>
    </row>
    <row r="2693" spans="1:2" x14ac:dyDescent="0.25">
      <c r="A2693" t="s">
        <v>3608</v>
      </c>
      <c r="B2693" s="170">
        <v>40943</v>
      </c>
    </row>
    <row r="2694" spans="1:2" x14ac:dyDescent="0.25">
      <c r="A2694" t="s">
        <v>3609</v>
      </c>
      <c r="B2694" s="170">
        <v>40957</v>
      </c>
    </row>
    <row r="2695" spans="1:2" x14ac:dyDescent="0.25">
      <c r="A2695" t="s">
        <v>3610</v>
      </c>
      <c r="B2695" s="170">
        <v>40960</v>
      </c>
    </row>
    <row r="2696" spans="1:2" x14ac:dyDescent="0.25">
      <c r="A2696" t="s">
        <v>3611</v>
      </c>
      <c r="B2696" s="170">
        <v>40974</v>
      </c>
    </row>
    <row r="2697" spans="1:2" x14ac:dyDescent="0.25">
      <c r="A2697" t="s">
        <v>3612</v>
      </c>
      <c r="B2697" s="170">
        <v>40988</v>
      </c>
    </row>
    <row r="2698" spans="1:2" x14ac:dyDescent="0.25">
      <c r="A2698" t="s">
        <v>3613</v>
      </c>
      <c r="B2698" s="170">
        <v>40991</v>
      </c>
    </row>
    <row r="2699" spans="1:2" x14ac:dyDescent="0.25">
      <c r="A2699" t="s">
        <v>3614</v>
      </c>
      <c r="B2699" s="170">
        <v>41006</v>
      </c>
    </row>
    <row r="2700" spans="1:2" x14ac:dyDescent="0.25">
      <c r="A2700" t="s">
        <v>3615</v>
      </c>
      <c r="B2700" s="170">
        <v>41010</v>
      </c>
    </row>
    <row r="2701" spans="1:2" x14ac:dyDescent="0.25">
      <c r="A2701" t="s">
        <v>3616</v>
      </c>
      <c r="B2701" s="170">
        <v>41037</v>
      </c>
    </row>
    <row r="2702" spans="1:2" x14ac:dyDescent="0.25">
      <c r="A2702" t="s">
        <v>3617</v>
      </c>
      <c r="B2702" s="170">
        <v>41040</v>
      </c>
    </row>
    <row r="2703" spans="1:2" x14ac:dyDescent="0.25">
      <c r="A2703" t="s">
        <v>3618</v>
      </c>
      <c r="B2703" s="170">
        <v>41054</v>
      </c>
    </row>
    <row r="2704" spans="1:2" x14ac:dyDescent="0.25">
      <c r="A2704" t="s">
        <v>3619</v>
      </c>
      <c r="B2704" s="170">
        <v>41068</v>
      </c>
    </row>
    <row r="2705" spans="1:2" x14ac:dyDescent="0.25">
      <c r="A2705" t="s">
        <v>3620</v>
      </c>
      <c r="B2705" s="170">
        <v>41085</v>
      </c>
    </row>
    <row r="2706" spans="1:2" x14ac:dyDescent="0.25">
      <c r="A2706" t="s">
        <v>3621</v>
      </c>
      <c r="B2706" s="170">
        <v>41099</v>
      </c>
    </row>
    <row r="2707" spans="1:2" x14ac:dyDescent="0.25">
      <c r="A2707" t="s">
        <v>3622</v>
      </c>
      <c r="B2707" s="170">
        <v>41109</v>
      </c>
    </row>
    <row r="2708" spans="1:2" x14ac:dyDescent="0.25">
      <c r="A2708" t="s">
        <v>3623</v>
      </c>
      <c r="B2708" s="170">
        <v>41112</v>
      </c>
    </row>
    <row r="2709" spans="1:2" x14ac:dyDescent="0.25">
      <c r="A2709" t="s">
        <v>3624</v>
      </c>
      <c r="B2709" s="170">
        <v>41126</v>
      </c>
    </row>
    <row r="2710" spans="1:2" x14ac:dyDescent="0.25">
      <c r="A2710" t="s">
        <v>3625</v>
      </c>
      <c r="B2710" s="170">
        <v>41136</v>
      </c>
    </row>
    <row r="2711" spans="1:2" x14ac:dyDescent="0.25">
      <c r="A2711" t="s">
        <v>3626</v>
      </c>
      <c r="B2711" s="170">
        <v>41143</v>
      </c>
    </row>
    <row r="2712" spans="1:2" x14ac:dyDescent="0.25">
      <c r="A2712" t="s">
        <v>3627</v>
      </c>
      <c r="B2712" s="170">
        <v>41157</v>
      </c>
    </row>
    <row r="2713" spans="1:2" x14ac:dyDescent="0.25">
      <c r="A2713" t="s">
        <v>3628</v>
      </c>
      <c r="B2713" s="170">
        <v>41174</v>
      </c>
    </row>
    <row r="2714" spans="1:2" x14ac:dyDescent="0.25">
      <c r="A2714" t="s">
        <v>3629</v>
      </c>
      <c r="B2714" s="170">
        <v>41188</v>
      </c>
    </row>
    <row r="2715" spans="1:2" x14ac:dyDescent="0.25">
      <c r="A2715" t="s">
        <v>3630</v>
      </c>
      <c r="B2715" s="170">
        <v>41191</v>
      </c>
    </row>
    <row r="2716" spans="1:2" x14ac:dyDescent="0.25">
      <c r="A2716" t="s">
        <v>3631</v>
      </c>
      <c r="B2716" s="170">
        <v>41232</v>
      </c>
    </row>
    <row r="2717" spans="1:2" x14ac:dyDescent="0.25">
      <c r="A2717" t="s">
        <v>3632</v>
      </c>
      <c r="B2717" s="170">
        <v>41246</v>
      </c>
    </row>
    <row r="2718" spans="1:2" x14ac:dyDescent="0.25">
      <c r="A2718" t="s">
        <v>3633</v>
      </c>
      <c r="B2718" s="170">
        <v>41251</v>
      </c>
    </row>
    <row r="2719" spans="1:2" x14ac:dyDescent="0.25">
      <c r="A2719" t="s">
        <v>3634</v>
      </c>
      <c r="B2719" s="170">
        <v>41263</v>
      </c>
    </row>
    <row r="2720" spans="1:2" x14ac:dyDescent="0.25">
      <c r="A2720" t="s">
        <v>3635</v>
      </c>
      <c r="B2720" s="170">
        <v>41277</v>
      </c>
    </row>
    <row r="2721" spans="1:2" x14ac:dyDescent="0.25">
      <c r="A2721" t="s">
        <v>3636</v>
      </c>
      <c r="B2721" s="170">
        <v>43013</v>
      </c>
    </row>
    <row r="2722" spans="1:2" x14ac:dyDescent="0.25">
      <c r="A2722" t="s">
        <v>3637</v>
      </c>
      <c r="B2722" s="170">
        <v>43027</v>
      </c>
    </row>
    <row r="2723" spans="1:2" x14ac:dyDescent="0.25">
      <c r="A2723" t="s">
        <v>3638</v>
      </c>
      <c r="B2723" s="170">
        <v>43030</v>
      </c>
    </row>
    <row r="2724" spans="1:2" x14ac:dyDescent="0.25">
      <c r="A2724" t="s">
        <v>3639</v>
      </c>
      <c r="B2724" s="170">
        <v>43044</v>
      </c>
    </row>
    <row r="2725" spans="1:2" x14ac:dyDescent="0.25">
      <c r="A2725" t="s">
        <v>3640</v>
      </c>
      <c r="B2725" s="170">
        <v>43058</v>
      </c>
    </row>
    <row r="2726" spans="1:2" x14ac:dyDescent="0.25">
      <c r="A2726" t="s">
        <v>3641</v>
      </c>
      <c r="B2726" s="170">
        <v>43061</v>
      </c>
    </row>
    <row r="2727" spans="1:2" x14ac:dyDescent="0.25">
      <c r="A2727" t="s">
        <v>3642</v>
      </c>
      <c r="B2727" s="170">
        <v>43089</v>
      </c>
    </row>
    <row r="2728" spans="1:2" x14ac:dyDescent="0.25">
      <c r="A2728" t="s">
        <v>1885</v>
      </c>
      <c r="B2728" s="170">
        <v>43092</v>
      </c>
    </row>
    <row r="2729" spans="1:2" x14ac:dyDescent="0.25">
      <c r="A2729" t="s">
        <v>3643</v>
      </c>
      <c r="B2729" s="170">
        <v>43102</v>
      </c>
    </row>
    <row r="2730" spans="1:2" x14ac:dyDescent="0.25">
      <c r="A2730" t="s">
        <v>3644</v>
      </c>
      <c r="B2730" s="170">
        <v>43116</v>
      </c>
    </row>
    <row r="2731" spans="1:2" x14ac:dyDescent="0.25">
      <c r="A2731" t="s">
        <v>3645</v>
      </c>
      <c r="B2731" s="170">
        <v>43128</v>
      </c>
    </row>
    <row r="2732" spans="1:2" x14ac:dyDescent="0.25">
      <c r="A2732" t="s">
        <v>3646</v>
      </c>
      <c r="B2732" s="170">
        <v>43147</v>
      </c>
    </row>
    <row r="2733" spans="1:2" x14ac:dyDescent="0.25">
      <c r="A2733" t="s">
        <v>3647</v>
      </c>
      <c r="B2733" s="170">
        <v>43150</v>
      </c>
    </row>
    <row r="2734" spans="1:2" x14ac:dyDescent="0.25">
      <c r="A2734" t="s">
        <v>3648</v>
      </c>
      <c r="B2734" s="170">
        <v>43164</v>
      </c>
    </row>
    <row r="2735" spans="1:2" x14ac:dyDescent="0.25">
      <c r="A2735" t="s">
        <v>3649</v>
      </c>
      <c r="B2735" s="170">
        <v>43178</v>
      </c>
    </row>
    <row r="2736" spans="1:2" x14ac:dyDescent="0.25">
      <c r="A2736" t="s">
        <v>3650</v>
      </c>
      <c r="B2736" s="170">
        <v>43181</v>
      </c>
    </row>
    <row r="2737" spans="1:2" x14ac:dyDescent="0.25">
      <c r="A2737" t="s">
        <v>3651</v>
      </c>
      <c r="B2737" s="170">
        <v>43195</v>
      </c>
    </row>
    <row r="2738" spans="1:2" x14ac:dyDescent="0.25">
      <c r="A2738" t="s">
        <v>3652</v>
      </c>
      <c r="B2738" s="170">
        <v>43205</v>
      </c>
    </row>
    <row r="2739" spans="1:2" x14ac:dyDescent="0.25">
      <c r="A2739" t="s">
        <v>3653</v>
      </c>
      <c r="B2739" s="170">
        <v>43219</v>
      </c>
    </row>
    <row r="2740" spans="1:2" x14ac:dyDescent="0.25">
      <c r="A2740" t="s">
        <v>3654</v>
      </c>
      <c r="B2740" s="170">
        <v>43222</v>
      </c>
    </row>
    <row r="2741" spans="1:2" x14ac:dyDescent="0.25">
      <c r="A2741" t="s">
        <v>3655</v>
      </c>
      <c r="B2741" s="170">
        <v>43236</v>
      </c>
    </row>
    <row r="2742" spans="1:2" x14ac:dyDescent="0.25">
      <c r="A2742" t="s">
        <v>3656</v>
      </c>
      <c r="B2742" s="170">
        <v>43243</v>
      </c>
    </row>
    <row r="2743" spans="1:2" x14ac:dyDescent="0.25">
      <c r="A2743" t="s">
        <v>3657</v>
      </c>
      <c r="B2743" s="170">
        <v>43253</v>
      </c>
    </row>
    <row r="2744" spans="1:2" x14ac:dyDescent="0.25">
      <c r="A2744" t="s">
        <v>3658</v>
      </c>
      <c r="B2744" s="170">
        <v>43267</v>
      </c>
    </row>
    <row r="2745" spans="1:2" x14ac:dyDescent="0.25">
      <c r="A2745" t="s">
        <v>3659</v>
      </c>
      <c r="B2745" s="170">
        <v>43270</v>
      </c>
    </row>
    <row r="2746" spans="1:2" x14ac:dyDescent="0.25">
      <c r="A2746" t="s">
        <v>3660</v>
      </c>
      <c r="B2746" s="170">
        <v>43284</v>
      </c>
    </row>
    <row r="2747" spans="1:2" x14ac:dyDescent="0.25">
      <c r="A2747" t="s">
        <v>3661</v>
      </c>
      <c r="B2747" s="170">
        <v>43298</v>
      </c>
    </row>
    <row r="2748" spans="1:2" x14ac:dyDescent="0.25">
      <c r="A2748" t="s">
        <v>3662</v>
      </c>
      <c r="B2748" s="170">
        <v>43308</v>
      </c>
    </row>
    <row r="2749" spans="1:2" x14ac:dyDescent="0.25">
      <c r="A2749" t="s">
        <v>3663</v>
      </c>
      <c r="B2749" s="170">
        <v>43311</v>
      </c>
    </row>
    <row r="2750" spans="1:2" x14ac:dyDescent="0.25">
      <c r="A2750" t="s">
        <v>3664</v>
      </c>
      <c r="B2750" s="170">
        <v>43325</v>
      </c>
    </row>
    <row r="2751" spans="1:2" x14ac:dyDescent="0.25">
      <c r="A2751" t="s">
        <v>3665</v>
      </c>
      <c r="B2751" s="170">
        <v>43339</v>
      </c>
    </row>
    <row r="2752" spans="1:2" x14ac:dyDescent="0.25">
      <c r="A2752" t="s">
        <v>3666</v>
      </c>
      <c r="B2752" s="170">
        <v>43342</v>
      </c>
    </row>
    <row r="2753" spans="1:2" x14ac:dyDescent="0.25">
      <c r="A2753" t="s">
        <v>3667</v>
      </c>
      <c r="B2753" s="170">
        <v>43356</v>
      </c>
    </row>
    <row r="2754" spans="1:2" x14ac:dyDescent="0.25">
      <c r="A2754" t="s">
        <v>3668</v>
      </c>
      <c r="B2754" s="170">
        <v>43369</v>
      </c>
    </row>
    <row r="2755" spans="1:2" x14ac:dyDescent="0.25">
      <c r="A2755" t="s">
        <v>3669</v>
      </c>
      <c r="B2755" s="170">
        <v>43373</v>
      </c>
    </row>
    <row r="2756" spans="1:2" x14ac:dyDescent="0.25">
      <c r="A2756" t="s">
        <v>3670</v>
      </c>
      <c r="B2756" s="170">
        <v>43387</v>
      </c>
    </row>
    <row r="2757" spans="1:2" x14ac:dyDescent="0.25">
      <c r="A2757" t="s">
        <v>3671</v>
      </c>
      <c r="B2757" s="170">
        <v>43390</v>
      </c>
    </row>
    <row r="2758" spans="1:2" x14ac:dyDescent="0.25">
      <c r="A2758" t="s">
        <v>3672</v>
      </c>
      <c r="B2758" s="170">
        <v>43400</v>
      </c>
    </row>
    <row r="2759" spans="1:2" x14ac:dyDescent="0.25">
      <c r="A2759" t="s">
        <v>3673</v>
      </c>
      <c r="B2759" s="170">
        <v>43414</v>
      </c>
    </row>
    <row r="2760" spans="1:2" x14ac:dyDescent="0.25">
      <c r="A2760" t="s">
        <v>3674</v>
      </c>
      <c r="B2760" s="170">
        <v>43428</v>
      </c>
    </row>
    <row r="2761" spans="1:2" x14ac:dyDescent="0.25">
      <c r="A2761" t="s">
        <v>3675</v>
      </c>
      <c r="B2761" s="170">
        <v>43431</v>
      </c>
    </row>
    <row r="2762" spans="1:2" x14ac:dyDescent="0.25">
      <c r="A2762" t="s">
        <v>3676</v>
      </c>
      <c r="B2762" s="170">
        <v>43445</v>
      </c>
    </row>
    <row r="2763" spans="1:2" x14ac:dyDescent="0.25">
      <c r="A2763" t="s">
        <v>3677</v>
      </c>
      <c r="B2763" s="170">
        <v>43459</v>
      </c>
    </row>
    <row r="2764" spans="1:2" x14ac:dyDescent="0.25">
      <c r="A2764" t="s">
        <v>3678</v>
      </c>
      <c r="B2764" s="170">
        <v>43462</v>
      </c>
    </row>
    <row r="2765" spans="1:2" x14ac:dyDescent="0.25">
      <c r="A2765" t="s">
        <v>3679</v>
      </c>
      <c r="B2765" s="170">
        <v>43476</v>
      </c>
    </row>
    <row r="2766" spans="1:2" x14ac:dyDescent="0.25">
      <c r="A2766" t="s">
        <v>3680</v>
      </c>
      <c r="B2766" s="170">
        <v>43484</v>
      </c>
    </row>
    <row r="2767" spans="1:2" x14ac:dyDescent="0.25">
      <c r="A2767" t="s">
        <v>3681</v>
      </c>
      <c r="B2767" s="170">
        <v>43493</v>
      </c>
    </row>
    <row r="2768" spans="1:2" x14ac:dyDescent="0.25">
      <c r="A2768" t="s">
        <v>3682</v>
      </c>
      <c r="B2768" s="170">
        <v>43503</v>
      </c>
    </row>
    <row r="2769" spans="1:2" x14ac:dyDescent="0.25">
      <c r="A2769" t="s">
        <v>3683</v>
      </c>
      <c r="B2769" s="170">
        <v>43517</v>
      </c>
    </row>
    <row r="2770" spans="1:2" x14ac:dyDescent="0.25">
      <c r="A2770" t="s">
        <v>3684</v>
      </c>
      <c r="B2770" s="170">
        <v>43520</v>
      </c>
    </row>
    <row r="2771" spans="1:2" x14ac:dyDescent="0.25">
      <c r="A2771" t="s">
        <v>3685</v>
      </c>
      <c r="B2771" s="170">
        <v>43534</v>
      </c>
    </row>
    <row r="2772" spans="1:2" x14ac:dyDescent="0.25">
      <c r="A2772" t="s">
        <v>3686</v>
      </c>
      <c r="B2772" s="170">
        <v>43548</v>
      </c>
    </row>
    <row r="2773" spans="1:2" x14ac:dyDescent="0.25">
      <c r="A2773" t="s">
        <v>3687</v>
      </c>
      <c r="B2773" s="170">
        <v>43551</v>
      </c>
    </row>
    <row r="2774" spans="1:2" x14ac:dyDescent="0.25">
      <c r="A2774" t="s">
        <v>3688</v>
      </c>
      <c r="B2774" s="170">
        <v>43565</v>
      </c>
    </row>
    <row r="2775" spans="1:2" x14ac:dyDescent="0.25">
      <c r="A2775" t="s">
        <v>3689</v>
      </c>
      <c r="B2775" s="170">
        <v>43579</v>
      </c>
    </row>
    <row r="2776" spans="1:2" x14ac:dyDescent="0.25">
      <c r="A2776" t="s">
        <v>3690</v>
      </c>
      <c r="B2776" s="170">
        <v>43582</v>
      </c>
    </row>
    <row r="2777" spans="1:2" x14ac:dyDescent="0.25">
      <c r="A2777" t="s">
        <v>3691</v>
      </c>
      <c r="B2777" s="170">
        <v>43596</v>
      </c>
    </row>
    <row r="2778" spans="1:2" x14ac:dyDescent="0.25">
      <c r="A2778" t="s">
        <v>3692</v>
      </c>
      <c r="B2778" s="170">
        <v>43606</v>
      </c>
    </row>
    <row r="2779" spans="1:2" x14ac:dyDescent="0.25">
      <c r="A2779" t="s">
        <v>3693</v>
      </c>
      <c r="B2779" s="170">
        <v>43615</v>
      </c>
    </row>
    <row r="2780" spans="1:2" x14ac:dyDescent="0.25">
      <c r="A2780" t="s">
        <v>3694</v>
      </c>
      <c r="B2780" s="170">
        <v>43623</v>
      </c>
    </row>
    <row r="2781" spans="1:2" x14ac:dyDescent="0.25">
      <c r="A2781" t="s">
        <v>3695</v>
      </c>
      <c r="B2781" s="170">
        <v>43637</v>
      </c>
    </row>
    <row r="2782" spans="1:2" x14ac:dyDescent="0.25">
      <c r="A2782" t="s">
        <v>3696</v>
      </c>
      <c r="B2782" s="170">
        <v>43654</v>
      </c>
    </row>
    <row r="2783" spans="1:2" x14ac:dyDescent="0.25">
      <c r="A2783" t="s">
        <v>3697</v>
      </c>
      <c r="B2783" s="170">
        <v>43668</v>
      </c>
    </row>
    <row r="2784" spans="1:2" x14ac:dyDescent="0.25">
      <c r="A2784" t="s">
        <v>3698</v>
      </c>
      <c r="B2784" s="170">
        <v>43671</v>
      </c>
    </row>
    <row r="2785" spans="1:2" x14ac:dyDescent="0.25">
      <c r="A2785" t="s">
        <v>3699</v>
      </c>
      <c r="B2785" s="170">
        <v>43685</v>
      </c>
    </row>
    <row r="2786" spans="1:2" x14ac:dyDescent="0.25">
      <c r="A2786" t="s">
        <v>3700</v>
      </c>
      <c r="B2786" s="170">
        <v>43699</v>
      </c>
    </row>
    <row r="2787" spans="1:2" x14ac:dyDescent="0.25">
      <c r="A2787" t="s">
        <v>3701</v>
      </c>
      <c r="B2787" s="170">
        <v>43709</v>
      </c>
    </row>
    <row r="2788" spans="1:2" x14ac:dyDescent="0.25">
      <c r="A2788" t="s">
        <v>3702</v>
      </c>
      <c r="B2788" s="170">
        <v>43712</v>
      </c>
    </row>
    <row r="2789" spans="1:2" x14ac:dyDescent="0.25">
      <c r="A2789" t="s">
        <v>3703</v>
      </c>
      <c r="B2789" s="170">
        <v>43726</v>
      </c>
    </row>
    <row r="2790" spans="1:2" x14ac:dyDescent="0.25">
      <c r="A2790" t="s">
        <v>3704</v>
      </c>
      <c r="B2790" s="170">
        <v>43730</v>
      </c>
    </row>
    <row r="2791" spans="1:2" x14ac:dyDescent="0.25">
      <c r="A2791" t="s">
        <v>3705</v>
      </c>
      <c r="B2791" s="170">
        <v>43743</v>
      </c>
    </row>
    <row r="2792" spans="1:2" x14ac:dyDescent="0.25">
      <c r="A2792" t="s">
        <v>3706</v>
      </c>
      <c r="B2792" s="170">
        <v>43757</v>
      </c>
    </row>
    <row r="2793" spans="1:2" x14ac:dyDescent="0.25">
      <c r="A2793" t="s">
        <v>3707</v>
      </c>
      <c r="B2793" s="170">
        <v>43760</v>
      </c>
    </row>
    <row r="2794" spans="1:2" x14ac:dyDescent="0.25">
      <c r="A2794" t="s">
        <v>3708</v>
      </c>
      <c r="B2794" s="170">
        <v>43774</v>
      </c>
    </row>
    <row r="2795" spans="1:2" x14ac:dyDescent="0.25">
      <c r="A2795" t="s">
        <v>3709</v>
      </c>
      <c r="B2795" s="170">
        <v>43788</v>
      </c>
    </row>
    <row r="2796" spans="1:2" x14ac:dyDescent="0.25">
      <c r="A2796" t="s">
        <v>3710</v>
      </c>
      <c r="B2796" s="170">
        <v>43815</v>
      </c>
    </row>
    <row r="2797" spans="1:2" x14ac:dyDescent="0.25">
      <c r="A2797" t="s">
        <v>3711</v>
      </c>
      <c r="B2797" s="170">
        <v>43829</v>
      </c>
    </row>
    <row r="2798" spans="1:2" x14ac:dyDescent="0.25">
      <c r="A2798" t="s">
        <v>3712</v>
      </c>
      <c r="B2798" s="170">
        <v>43832</v>
      </c>
    </row>
    <row r="2799" spans="1:2" x14ac:dyDescent="0.25">
      <c r="A2799" t="s">
        <v>3713</v>
      </c>
      <c r="B2799" s="170">
        <v>43846</v>
      </c>
    </row>
    <row r="2800" spans="1:2" x14ac:dyDescent="0.25">
      <c r="A2800" t="s">
        <v>3714</v>
      </c>
      <c r="B2800" s="170">
        <v>43856</v>
      </c>
    </row>
    <row r="2801" spans="1:2" x14ac:dyDescent="0.25">
      <c r="A2801" t="s">
        <v>3715</v>
      </c>
      <c r="B2801" s="170">
        <v>43863</v>
      </c>
    </row>
    <row r="2802" spans="1:2" x14ac:dyDescent="0.25">
      <c r="A2802" t="s">
        <v>3716</v>
      </c>
      <c r="B2802" s="170">
        <v>43877</v>
      </c>
    </row>
    <row r="2803" spans="1:2" x14ac:dyDescent="0.25">
      <c r="A2803" t="s">
        <v>3717</v>
      </c>
      <c r="B2803" s="170">
        <v>43880</v>
      </c>
    </row>
    <row r="2804" spans="1:2" x14ac:dyDescent="0.25">
      <c r="A2804" t="s">
        <v>3718</v>
      </c>
      <c r="B2804" s="170">
        <v>43894</v>
      </c>
    </row>
    <row r="2805" spans="1:2" x14ac:dyDescent="0.25">
      <c r="A2805" t="s">
        <v>3719</v>
      </c>
      <c r="B2805" s="170">
        <v>43904</v>
      </c>
    </row>
    <row r="2806" spans="1:2" x14ac:dyDescent="0.25">
      <c r="A2806" t="s">
        <v>3720</v>
      </c>
      <c r="B2806" s="170">
        <v>43918</v>
      </c>
    </row>
    <row r="2807" spans="1:2" x14ac:dyDescent="0.25">
      <c r="A2807" t="s">
        <v>3721</v>
      </c>
      <c r="B2807" s="170">
        <v>43921</v>
      </c>
    </row>
    <row r="2808" spans="1:2" x14ac:dyDescent="0.25">
      <c r="A2808" t="s">
        <v>3722</v>
      </c>
      <c r="B2808" s="170">
        <v>43935</v>
      </c>
    </row>
    <row r="2809" spans="1:2" x14ac:dyDescent="0.25">
      <c r="A2809" t="s">
        <v>3723</v>
      </c>
      <c r="B2809" s="170">
        <v>43949</v>
      </c>
    </row>
    <row r="2810" spans="1:2" x14ac:dyDescent="0.25">
      <c r="A2810" t="s">
        <v>3724</v>
      </c>
      <c r="B2810" s="170">
        <v>43952</v>
      </c>
    </row>
    <row r="2811" spans="1:2" x14ac:dyDescent="0.25">
      <c r="A2811" t="s">
        <v>3725</v>
      </c>
      <c r="B2811" s="170">
        <v>43966</v>
      </c>
    </row>
    <row r="2812" spans="1:2" x14ac:dyDescent="0.25">
      <c r="A2812" t="s">
        <v>3726</v>
      </c>
      <c r="B2812" s="170">
        <v>43983</v>
      </c>
    </row>
    <row r="2813" spans="1:2" x14ac:dyDescent="0.25">
      <c r="A2813" t="s">
        <v>3727</v>
      </c>
      <c r="B2813" s="170">
        <v>43997</v>
      </c>
    </row>
    <row r="2814" spans="1:2" x14ac:dyDescent="0.25">
      <c r="A2814" t="s">
        <v>3728</v>
      </c>
      <c r="B2814" s="170">
        <v>44015</v>
      </c>
    </row>
    <row r="2815" spans="1:2" x14ac:dyDescent="0.25">
      <c r="A2815" t="s">
        <v>3729</v>
      </c>
      <c r="B2815" s="170">
        <v>44029</v>
      </c>
    </row>
    <row r="2816" spans="1:2" x14ac:dyDescent="0.25">
      <c r="A2816" t="s">
        <v>3730</v>
      </c>
      <c r="B2816" s="170">
        <v>44032</v>
      </c>
    </row>
    <row r="2817" spans="1:2" x14ac:dyDescent="0.25">
      <c r="A2817" t="s">
        <v>3731</v>
      </c>
      <c r="B2817" s="170">
        <v>44046</v>
      </c>
    </row>
    <row r="2818" spans="1:2" x14ac:dyDescent="0.25">
      <c r="A2818" t="s">
        <v>3732</v>
      </c>
      <c r="B2818" s="170">
        <v>44053</v>
      </c>
    </row>
    <row r="2819" spans="1:2" x14ac:dyDescent="0.25">
      <c r="A2819" t="s">
        <v>3733</v>
      </c>
      <c r="B2819" s="170">
        <v>44063</v>
      </c>
    </row>
    <row r="2820" spans="1:2" x14ac:dyDescent="0.25">
      <c r="A2820" t="s">
        <v>3734</v>
      </c>
      <c r="B2820" s="170">
        <v>44077</v>
      </c>
    </row>
    <row r="2821" spans="1:2" x14ac:dyDescent="0.25">
      <c r="A2821" t="s">
        <v>3735</v>
      </c>
      <c r="B2821" s="170">
        <v>44080</v>
      </c>
    </row>
    <row r="2822" spans="1:2" x14ac:dyDescent="0.25">
      <c r="A2822" t="s">
        <v>3736</v>
      </c>
      <c r="B2822" s="170">
        <v>44094</v>
      </c>
    </row>
    <row r="2823" spans="1:2" x14ac:dyDescent="0.25">
      <c r="A2823" t="s">
        <v>3737</v>
      </c>
      <c r="B2823" s="170">
        <v>44104</v>
      </c>
    </row>
    <row r="2824" spans="1:2" x14ac:dyDescent="0.25">
      <c r="A2824" t="s">
        <v>3738</v>
      </c>
      <c r="B2824" s="170">
        <v>44118</v>
      </c>
    </row>
    <row r="2825" spans="1:2" x14ac:dyDescent="0.25">
      <c r="A2825" t="s">
        <v>3739</v>
      </c>
      <c r="B2825" s="170">
        <v>44121</v>
      </c>
    </row>
    <row r="2826" spans="1:2" x14ac:dyDescent="0.25">
      <c r="A2826" t="s">
        <v>3740</v>
      </c>
      <c r="B2826" s="170">
        <v>44135</v>
      </c>
    </row>
    <row r="2827" spans="1:2" x14ac:dyDescent="0.25">
      <c r="A2827" t="s">
        <v>3741</v>
      </c>
      <c r="B2827" s="170">
        <v>44149</v>
      </c>
    </row>
    <row r="2828" spans="1:2" x14ac:dyDescent="0.25">
      <c r="A2828" t="s">
        <v>3742</v>
      </c>
      <c r="B2828" s="170">
        <v>44152</v>
      </c>
    </row>
    <row r="2829" spans="1:2" x14ac:dyDescent="0.25">
      <c r="A2829" t="s">
        <v>3743</v>
      </c>
      <c r="B2829" s="170">
        <v>44166</v>
      </c>
    </row>
    <row r="2830" spans="1:2" x14ac:dyDescent="0.25">
      <c r="A2830" t="s">
        <v>3744</v>
      </c>
      <c r="B2830" s="170">
        <v>44179</v>
      </c>
    </row>
    <row r="2831" spans="1:2" x14ac:dyDescent="0.25">
      <c r="A2831" t="s">
        <v>3745</v>
      </c>
      <c r="B2831" s="170">
        <v>44183</v>
      </c>
    </row>
    <row r="2832" spans="1:2" x14ac:dyDescent="0.25">
      <c r="A2832" t="s">
        <v>3746</v>
      </c>
      <c r="B2832" s="170">
        <v>44210</v>
      </c>
    </row>
    <row r="2833" spans="1:2" x14ac:dyDescent="0.25">
      <c r="A2833" t="s">
        <v>3747</v>
      </c>
      <c r="B2833" s="170">
        <v>44224</v>
      </c>
    </row>
    <row r="2834" spans="1:2" x14ac:dyDescent="0.25">
      <c r="A2834" t="s">
        <v>3748</v>
      </c>
      <c r="B2834" s="170">
        <v>44238</v>
      </c>
    </row>
    <row r="2835" spans="1:2" x14ac:dyDescent="0.25">
      <c r="A2835" t="s">
        <v>3749</v>
      </c>
      <c r="B2835" s="170">
        <v>44241</v>
      </c>
    </row>
    <row r="2836" spans="1:2" x14ac:dyDescent="0.25">
      <c r="A2836" t="s">
        <v>3750</v>
      </c>
      <c r="B2836" s="170">
        <v>44255</v>
      </c>
    </row>
    <row r="2837" spans="1:2" x14ac:dyDescent="0.25">
      <c r="A2837" t="s">
        <v>3751</v>
      </c>
      <c r="B2837" s="170">
        <v>44269</v>
      </c>
    </row>
    <row r="2838" spans="1:2" x14ac:dyDescent="0.25">
      <c r="A2838" t="s">
        <v>3752</v>
      </c>
      <c r="B2838" s="170">
        <v>44272</v>
      </c>
    </row>
    <row r="2839" spans="1:2" x14ac:dyDescent="0.25">
      <c r="A2839" t="s">
        <v>3753</v>
      </c>
      <c r="B2839" s="170">
        <v>44286</v>
      </c>
    </row>
    <row r="2840" spans="1:2" x14ac:dyDescent="0.25">
      <c r="A2840" t="s">
        <v>3754</v>
      </c>
      <c r="B2840" s="170">
        <v>44294</v>
      </c>
    </row>
    <row r="2841" spans="1:2" x14ac:dyDescent="0.25">
      <c r="A2841" t="s">
        <v>3755</v>
      </c>
      <c r="B2841" s="170">
        <v>44300</v>
      </c>
    </row>
    <row r="2842" spans="1:2" x14ac:dyDescent="0.25">
      <c r="A2842" t="s">
        <v>3756</v>
      </c>
      <c r="B2842" s="170">
        <v>44313</v>
      </c>
    </row>
    <row r="2843" spans="1:2" x14ac:dyDescent="0.25">
      <c r="A2843" t="s">
        <v>3757</v>
      </c>
      <c r="B2843" s="170">
        <v>44327</v>
      </c>
    </row>
    <row r="2844" spans="1:2" x14ac:dyDescent="0.25">
      <c r="A2844" t="s">
        <v>3758</v>
      </c>
      <c r="B2844" s="170">
        <v>44330</v>
      </c>
    </row>
    <row r="2845" spans="1:2" x14ac:dyDescent="0.25">
      <c r="A2845" t="s">
        <v>3759</v>
      </c>
      <c r="B2845" s="170">
        <v>44344</v>
      </c>
    </row>
    <row r="2846" spans="1:2" x14ac:dyDescent="0.25">
      <c r="A2846" t="s">
        <v>3760</v>
      </c>
      <c r="B2846" s="170">
        <v>44358</v>
      </c>
    </row>
    <row r="2847" spans="1:2" x14ac:dyDescent="0.25">
      <c r="A2847" t="s">
        <v>3761</v>
      </c>
      <c r="B2847" s="170">
        <v>44361</v>
      </c>
    </row>
    <row r="2848" spans="1:2" x14ac:dyDescent="0.25">
      <c r="A2848" t="s">
        <v>3762</v>
      </c>
      <c r="B2848" s="170">
        <v>44389</v>
      </c>
    </row>
    <row r="2849" spans="1:2" x14ac:dyDescent="0.25">
      <c r="A2849" t="s">
        <v>3763</v>
      </c>
      <c r="B2849" s="170">
        <v>44402</v>
      </c>
    </row>
    <row r="2850" spans="1:2" x14ac:dyDescent="0.25">
      <c r="A2850" t="s">
        <v>3764</v>
      </c>
      <c r="B2850" s="170">
        <v>44416</v>
      </c>
    </row>
    <row r="2851" spans="1:2" x14ac:dyDescent="0.25">
      <c r="A2851" t="s">
        <v>3765</v>
      </c>
      <c r="B2851" s="170">
        <v>44425</v>
      </c>
    </row>
    <row r="2852" spans="1:2" x14ac:dyDescent="0.25">
      <c r="A2852" t="s">
        <v>3766</v>
      </c>
      <c r="B2852" s="170">
        <v>44433</v>
      </c>
    </row>
    <row r="2853" spans="1:2" x14ac:dyDescent="0.25">
      <c r="A2853" t="s">
        <v>3767</v>
      </c>
      <c r="B2853" s="170">
        <v>44447</v>
      </c>
    </row>
    <row r="2854" spans="1:2" x14ac:dyDescent="0.25">
      <c r="A2854" t="s">
        <v>3768</v>
      </c>
      <c r="B2854" s="170">
        <v>44464</v>
      </c>
    </row>
    <row r="2855" spans="1:2" x14ac:dyDescent="0.25">
      <c r="A2855" t="s">
        <v>3769</v>
      </c>
      <c r="B2855" s="170">
        <v>44478</v>
      </c>
    </row>
    <row r="2856" spans="1:2" x14ac:dyDescent="0.25">
      <c r="A2856" t="s">
        <v>3770</v>
      </c>
      <c r="B2856" s="170">
        <v>44481</v>
      </c>
    </row>
    <row r="2857" spans="1:2" x14ac:dyDescent="0.25">
      <c r="A2857" t="s">
        <v>3771</v>
      </c>
      <c r="B2857" s="170">
        <v>44495</v>
      </c>
    </row>
    <row r="2858" spans="1:2" x14ac:dyDescent="0.25">
      <c r="A2858" t="s">
        <v>3772</v>
      </c>
      <c r="B2858" s="170">
        <v>44505</v>
      </c>
    </row>
    <row r="2859" spans="1:2" x14ac:dyDescent="0.25">
      <c r="A2859" t="s">
        <v>3773</v>
      </c>
      <c r="B2859" s="170">
        <v>44519</v>
      </c>
    </row>
    <row r="2860" spans="1:2" x14ac:dyDescent="0.25">
      <c r="A2860" t="s">
        <v>3774</v>
      </c>
      <c r="B2860" s="170">
        <v>44522</v>
      </c>
    </row>
    <row r="2861" spans="1:2" x14ac:dyDescent="0.25">
      <c r="A2861" t="s">
        <v>3775</v>
      </c>
      <c r="B2861" s="170">
        <v>44536</v>
      </c>
    </row>
    <row r="2862" spans="1:2" x14ac:dyDescent="0.25">
      <c r="A2862" t="s">
        <v>3776</v>
      </c>
      <c r="B2862" s="170">
        <v>44540</v>
      </c>
    </row>
    <row r="2863" spans="1:2" x14ac:dyDescent="0.25">
      <c r="A2863" t="s">
        <v>3777</v>
      </c>
      <c r="B2863" s="170">
        <v>44553</v>
      </c>
    </row>
    <row r="2864" spans="1:2" x14ac:dyDescent="0.25">
      <c r="A2864" t="s">
        <v>3778</v>
      </c>
      <c r="B2864" s="170">
        <v>44567</v>
      </c>
    </row>
    <row r="2865" spans="1:2" x14ac:dyDescent="0.25">
      <c r="A2865" t="s">
        <v>3779</v>
      </c>
      <c r="B2865" s="170">
        <v>44570</v>
      </c>
    </row>
    <row r="2866" spans="1:2" x14ac:dyDescent="0.25">
      <c r="A2866" t="s">
        <v>3780</v>
      </c>
      <c r="B2866" s="170">
        <v>44584</v>
      </c>
    </row>
    <row r="2867" spans="1:2" x14ac:dyDescent="0.25">
      <c r="A2867" t="s">
        <v>3781</v>
      </c>
      <c r="B2867" s="170">
        <v>44598</v>
      </c>
    </row>
    <row r="2868" spans="1:2" x14ac:dyDescent="0.25">
      <c r="A2868" t="s">
        <v>3782</v>
      </c>
      <c r="B2868" s="170">
        <v>44608</v>
      </c>
    </row>
    <row r="2869" spans="1:2" x14ac:dyDescent="0.25">
      <c r="A2869" t="s">
        <v>3783</v>
      </c>
      <c r="B2869" s="170">
        <v>44611</v>
      </c>
    </row>
    <row r="2870" spans="1:2" x14ac:dyDescent="0.25">
      <c r="A2870" t="s">
        <v>3784</v>
      </c>
      <c r="B2870" s="170">
        <v>44625</v>
      </c>
    </row>
    <row r="2871" spans="1:2" x14ac:dyDescent="0.25">
      <c r="A2871" t="s">
        <v>3785</v>
      </c>
      <c r="B2871" s="170">
        <v>44639</v>
      </c>
    </row>
    <row r="2872" spans="1:2" x14ac:dyDescent="0.25">
      <c r="A2872" t="s">
        <v>3786</v>
      </c>
      <c r="B2872" s="170">
        <v>44642</v>
      </c>
    </row>
    <row r="2873" spans="1:2" x14ac:dyDescent="0.25">
      <c r="A2873" t="s">
        <v>3787</v>
      </c>
      <c r="B2873" s="170">
        <v>44656</v>
      </c>
    </row>
    <row r="2874" spans="1:2" x14ac:dyDescent="0.25">
      <c r="A2874" t="s">
        <v>3788</v>
      </c>
      <c r="B2874" s="170">
        <v>44666</v>
      </c>
    </row>
    <row r="2875" spans="1:2" x14ac:dyDescent="0.25">
      <c r="A2875" t="s">
        <v>3789</v>
      </c>
      <c r="B2875" s="170">
        <v>44673</v>
      </c>
    </row>
    <row r="2876" spans="1:2" x14ac:dyDescent="0.25">
      <c r="A2876" t="s">
        <v>3790</v>
      </c>
      <c r="B2876" s="170">
        <v>44687</v>
      </c>
    </row>
    <row r="2877" spans="1:2" x14ac:dyDescent="0.25">
      <c r="A2877" t="s">
        <v>3791</v>
      </c>
      <c r="B2877" s="170">
        <v>44690</v>
      </c>
    </row>
    <row r="2878" spans="1:2" x14ac:dyDescent="0.25">
      <c r="A2878" t="s">
        <v>3792</v>
      </c>
      <c r="B2878" s="170">
        <v>44700</v>
      </c>
    </row>
    <row r="2879" spans="1:2" x14ac:dyDescent="0.25">
      <c r="A2879" t="s">
        <v>3793</v>
      </c>
      <c r="B2879" s="170">
        <v>44714</v>
      </c>
    </row>
    <row r="2880" spans="1:2" x14ac:dyDescent="0.25">
      <c r="A2880" t="s">
        <v>3794</v>
      </c>
      <c r="B2880" s="170">
        <v>44728</v>
      </c>
    </row>
    <row r="2881" spans="1:2" x14ac:dyDescent="0.25">
      <c r="A2881" t="s">
        <v>3795</v>
      </c>
      <c r="B2881" s="170">
        <v>44745</v>
      </c>
    </row>
    <row r="2882" spans="1:2" x14ac:dyDescent="0.25">
      <c r="A2882" t="s">
        <v>3796</v>
      </c>
      <c r="B2882" s="170">
        <v>44759</v>
      </c>
    </row>
    <row r="2883" spans="1:2" x14ac:dyDescent="0.25">
      <c r="A2883" t="s">
        <v>3797</v>
      </c>
      <c r="B2883" s="170">
        <v>44762</v>
      </c>
    </row>
    <row r="2884" spans="1:2" x14ac:dyDescent="0.25">
      <c r="A2884" t="s">
        <v>3798</v>
      </c>
      <c r="B2884" s="170">
        <v>44776</v>
      </c>
    </row>
    <row r="2885" spans="1:2" x14ac:dyDescent="0.25">
      <c r="A2885" t="s">
        <v>3799</v>
      </c>
      <c r="B2885" s="170">
        <v>44781</v>
      </c>
    </row>
    <row r="2886" spans="1:2" x14ac:dyDescent="0.25">
      <c r="A2886" t="s">
        <v>3800</v>
      </c>
      <c r="B2886" s="170">
        <v>44793</v>
      </c>
    </row>
    <row r="2887" spans="1:2" x14ac:dyDescent="0.25">
      <c r="A2887" t="s">
        <v>3801</v>
      </c>
      <c r="B2887" s="170">
        <v>44803</v>
      </c>
    </row>
    <row r="2888" spans="1:2" x14ac:dyDescent="0.25">
      <c r="A2888" t="s">
        <v>3802</v>
      </c>
      <c r="B2888" s="170">
        <v>44817</v>
      </c>
    </row>
    <row r="2889" spans="1:2" x14ac:dyDescent="0.25">
      <c r="A2889" t="s">
        <v>3803</v>
      </c>
      <c r="B2889" s="170">
        <v>44820</v>
      </c>
    </row>
    <row r="2890" spans="1:2" x14ac:dyDescent="0.25">
      <c r="A2890" t="s">
        <v>3804</v>
      </c>
      <c r="B2890" s="170">
        <v>44834</v>
      </c>
    </row>
    <row r="2891" spans="1:2" x14ac:dyDescent="0.25">
      <c r="A2891" t="s">
        <v>3805</v>
      </c>
      <c r="B2891" s="170">
        <v>44848</v>
      </c>
    </row>
    <row r="2892" spans="1:2" x14ac:dyDescent="0.25">
      <c r="A2892" t="s">
        <v>3806</v>
      </c>
      <c r="B2892" s="170">
        <v>44851</v>
      </c>
    </row>
    <row r="2893" spans="1:2" x14ac:dyDescent="0.25">
      <c r="A2893" t="s">
        <v>3807</v>
      </c>
      <c r="B2893" s="170">
        <v>44865</v>
      </c>
    </row>
    <row r="2894" spans="1:2" x14ac:dyDescent="0.25">
      <c r="A2894" t="s">
        <v>3808</v>
      </c>
      <c r="B2894" s="170">
        <v>44879</v>
      </c>
    </row>
    <row r="2895" spans="1:2" x14ac:dyDescent="0.25">
      <c r="A2895" t="s">
        <v>3809</v>
      </c>
      <c r="B2895" s="170">
        <v>44882</v>
      </c>
    </row>
    <row r="2896" spans="1:2" x14ac:dyDescent="0.25">
      <c r="A2896" t="s">
        <v>3810</v>
      </c>
      <c r="B2896" s="170">
        <v>44896</v>
      </c>
    </row>
    <row r="2897" spans="1:2" x14ac:dyDescent="0.25">
      <c r="A2897" t="s">
        <v>3811</v>
      </c>
      <c r="B2897" s="170">
        <v>44906</v>
      </c>
    </row>
    <row r="2898" spans="1:2" x14ac:dyDescent="0.25">
      <c r="A2898" t="s">
        <v>3812</v>
      </c>
      <c r="B2898" s="170">
        <v>44937</v>
      </c>
    </row>
    <row r="2899" spans="1:2" x14ac:dyDescent="0.25">
      <c r="A2899" t="s">
        <v>3813</v>
      </c>
      <c r="B2899" s="170">
        <v>46019</v>
      </c>
    </row>
    <row r="2900" spans="1:2" x14ac:dyDescent="0.25">
      <c r="A2900" t="s">
        <v>3814</v>
      </c>
      <c r="B2900" s="170">
        <v>46036</v>
      </c>
    </row>
    <row r="2901" spans="1:2" x14ac:dyDescent="0.25">
      <c r="A2901" t="s">
        <v>3815</v>
      </c>
      <c r="B2901" s="170">
        <v>46045</v>
      </c>
    </row>
    <row r="2902" spans="1:2" x14ac:dyDescent="0.25">
      <c r="A2902" t="s">
        <v>3816</v>
      </c>
      <c r="B2902" s="170">
        <v>46053</v>
      </c>
    </row>
    <row r="2903" spans="1:2" x14ac:dyDescent="0.25">
      <c r="A2903" t="s">
        <v>3817</v>
      </c>
      <c r="B2903" s="170">
        <v>46067</v>
      </c>
    </row>
    <row r="2904" spans="1:2" x14ac:dyDescent="0.25">
      <c r="A2904" t="s">
        <v>3818</v>
      </c>
      <c r="B2904" s="170">
        <v>46070</v>
      </c>
    </row>
    <row r="2905" spans="1:2" x14ac:dyDescent="0.25">
      <c r="A2905" t="s">
        <v>3819</v>
      </c>
      <c r="B2905" s="170">
        <v>46084</v>
      </c>
    </row>
    <row r="2906" spans="1:2" x14ac:dyDescent="0.25">
      <c r="A2906" t="s">
        <v>3820</v>
      </c>
      <c r="B2906" s="170">
        <v>46098</v>
      </c>
    </row>
    <row r="2907" spans="1:2" x14ac:dyDescent="0.25">
      <c r="A2907" t="s">
        <v>3821</v>
      </c>
      <c r="B2907" s="170">
        <v>46108</v>
      </c>
    </row>
    <row r="2908" spans="1:2" x14ac:dyDescent="0.25">
      <c r="A2908" t="s">
        <v>3822</v>
      </c>
      <c r="B2908" s="170">
        <v>46111</v>
      </c>
    </row>
    <row r="2909" spans="1:2" x14ac:dyDescent="0.25">
      <c r="A2909" t="s">
        <v>3823</v>
      </c>
      <c r="B2909" s="170">
        <v>46125</v>
      </c>
    </row>
    <row r="2910" spans="1:2" x14ac:dyDescent="0.25">
      <c r="A2910" t="s">
        <v>3824</v>
      </c>
      <c r="B2910" s="170">
        <v>46139</v>
      </c>
    </row>
    <row r="2911" spans="1:2" x14ac:dyDescent="0.25">
      <c r="A2911" t="s">
        <v>3825</v>
      </c>
      <c r="B2911" s="170">
        <v>46156</v>
      </c>
    </row>
    <row r="2912" spans="1:2" x14ac:dyDescent="0.25">
      <c r="A2912" t="s">
        <v>3826</v>
      </c>
      <c r="B2912" s="170">
        <v>46190</v>
      </c>
    </row>
    <row r="2913" spans="1:2" x14ac:dyDescent="0.25">
      <c r="A2913" t="s">
        <v>3827</v>
      </c>
      <c r="B2913" s="170">
        <v>46214</v>
      </c>
    </row>
    <row r="2914" spans="1:2" x14ac:dyDescent="0.25">
      <c r="A2914" t="s">
        <v>3828</v>
      </c>
      <c r="B2914" s="170">
        <v>46228</v>
      </c>
    </row>
    <row r="2915" spans="1:2" x14ac:dyDescent="0.25">
      <c r="A2915" t="s">
        <v>3829</v>
      </c>
      <c r="B2915" s="170">
        <v>46231</v>
      </c>
    </row>
    <row r="2916" spans="1:2" x14ac:dyDescent="0.25">
      <c r="A2916" t="s">
        <v>3830</v>
      </c>
      <c r="B2916" s="170">
        <v>46245</v>
      </c>
    </row>
    <row r="2917" spans="1:2" x14ac:dyDescent="0.25">
      <c r="A2917" t="s">
        <v>3831</v>
      </c>
      <c r="B2917" s="170">
        <v>46259</v>
      </c>
    </row>
    <row r="2918" spans="1:2" x14ac:dyDescent="0.25">
      <c r="A2918" t="s">
        <v>3832</v>
      </c>
      <c r="B2918" s="170">
        <v>46262</v>
      </c>
    </row>
    <row r="2919" spans="1:2" x14ac:dyDescent="0.25">
      <c r="A2919" t="s">
        <v>3833</v>
      </c>
      <c r="B2919" s="170">
        <v>46276</v>
      </c>
    </row>
    <row r="2920" spans="1:2" x14ac:dyDescent="0.25">
      <c r="A2920" t="s">
        <v>3834</v>
      </c>
      <c r="B2920" s="170">
        <v>46286</v>
      </c>
    </row>
    <row r="2921" spans="1:2" x14ac:dyDescent="0.25">
      <c r="A2921" t="s">
        <v>3835</v>
      </c>
      <c r="B2921" s="170">
        <v>46293</v>
      </c>
    </row>
    <row r="2922" spans="1:2" x14ac:dyDescent="0.25">
      <c r="A2922" t="s">
        <v>3836</v>
      </c>
      <c r="B2922" s="170">
        <v>46303</v>
      </c>
    </row>
    <row r="2923" spans="1:2" x14ac:dyDescent="0.25">
      <c r="A2923" t="s">
        <v>3837</v>
      </c>
      <c r="B2923" s="170">
        <v>46317</v>
      </c>
    </row>
    <row r="2924" spans="1:2" x14ac:dyDescent="0.25">
      <c r="A2924" t="s">
        <v>3838</v>
      </c>
      <c r="B2924" s="170">
        <v>46320</v>
      </c>
    </row>
    <row r="2925" spans="1:2" x14ac:dyDescent="0.25">
      <c r="A2925" t="s">
        <v>3839</v>
      </c>
      <c r="B2925" s="170">
        <v>46334</v>
      </c>
    </row>
    <row r="2926" spans="1:2" x14ac:dyDescent="0.25">
      <c r="A2926" t="s">
        <v>3840</v>
      </c>
      <c r="B2926" s="170">
        <v>46348</v>
      </c>
    </row>
    <row r="2927" spans="1:2" x14ac:dyDescent="0.25">
      <c r="A2927" t="s">
        <v>3841</v>
      </c>
      <c r="B2927" s="170">
        <v>46351</v>
      </c>
    </row>
    <row r="2928" spans="1:2" x14ac:dyDescent="0.25">
      <c r="A2928" t="s">
        <v>3842</v>
      </c>
      <c r="B2928" s="170">
        <v>46365</v>
      </c>
    </row>
    <row r="2929" spans="1:2" x14ac:dyDescent="0.25">
      <c r="A2929" t="s">
        <v>3843</v>
      </c>
      <c r="B2929" s="170">
        <v>46382</v>
      </c>
    </row>
    <row r="2930" spans="1:2" x14ac:dyDescent="0.25">
      <c r="A2930" t="s">
        <v>3844</v>
      </c>
      <c r="B2930" s="170">
        <v>46396</v>
      </c>
    </row>
    <row r="2931" spans="1:2" x14ac:dyDescent="0.25">
      <c r="A2931" t="s">
        <v>3845</v>
      </c>
      <c r="B2931" s="170">
        <v>46406</v>
      </c>
    </row>
    <row r="2932" spans="1:2" x14ac:dyDescent="0.25">
      <c r="A2932" t="s">
        <v>3846</v>
      </c>
      <c r="B2932" s="170">
        <v>46417</v>
      </c>
    </row>
    <row r="2933" spans="1:2" x14ac:dyDescent="0.25">
      <c r="A2933" t="s">
        <v>3847</v>
      </c>
      <c r="B2933" s="170">
        <v>46437</v>
      </c>
    </row>
    <row r="2934" spans="1:2" x14ac:dyDescent="0.25">
      <c r="A2934" t="s">
        <v>3848</v>
      </c>
      <c r="B2934" s="170">
        <v>46440</v>
      </c>
    </row>
    <row r="2935" spans="1:2" x14ac:dyDescent="0.25">
      <c r="A2935" t="s">
        <v>3849</v>
      </c>
      <c r="B2935" s="170">
        <v>46454</v>
      </c>
    </row>
    <row r="2936" spans="1:2" x14ac:dyDescent="0.25">
      <c r="A2936" t="s">
        <v>3850</v>
      </c>
      <c r="B2936" s="170">
        <v>46468</v>
      </c>
    </row>
    <row r="2937" spans="1:2" x14ac:dyDescent="0.25">
      <c r="A2937" t="s">
        <v>3851</v>
      </c>
      <c r="B2937" s="170">
        <v>46471</v>
      </c>
    </row>
    <row r="2938" spans="1:2" x14ac:dyDescent="0.25">
      <c r="A2938" t="s">
        <v>3852</v>
      </c>
      <c r="B2938" s="170">
        <v>46485</v>
      </c>
    </row>
    <row r="2939" spans="1:2" x14ac:dyDescent="0.25">
      <c r="A2939" t="s">
        <v>3853</v>
      </c>
      <c r="B2939" s="170">
        <v>46499</v>
      </c>
    </row>
    <row r="2940" spans="1:2" x14ac:dyDescent="0.25">
      <c r="A2940" t="s">
        <v>3854</v>
      </c>
      <c r="B2940" s="170">
        <v>46509</v>
      </c>
    </row>
    <row r="2941" spans="1:2" x14ac:dyDescent="0.25">
      <c r="A2941" t="s">
        <v>3855</v>
      </c>
      <c r="B2941" s="170">
        <v>46512</v>
      </c>
    </row>
    <row r="2942" spans="1:2" x14ac:dyDescent="0.25">
      <c r="A2942" t="s">
        <v>3856</v>
      </c>
      <c r="B2942" s="170">
        <v>46526</v>
      </c>
    </row>
    <row r="2943" spans="1:2" x14ac:dyDescent="0.25">
      <c r="A2943" t="s">
        <v>3857</v>
      </c>
      <c r="B2943" s="170">
        <v>46532</v>
      </c>
    </row>
    <row r="2944" spans="1:2" x14ac:dyDescent="0.25">
      <c r="A2944" t="s">
        <v>3858</v>
      </c>
      <c r="B2944" s="170">
        <v>46543</v>
      </c>
    </row>
    <row r="2945" spans="1:2" x14ac:dyDescent="0.25">
      <c r="A2945" t="s">
        <v>3859</v>
      </c>
      <c r="B2945" s="170">
        <v>46557</v>
      </c>
    </row>
    <row r="2946" spans="1:2" x14ac:dyDescent="0.25">
      <c r="A2946" t="s">
        <v>3860</v>
      </c>
      <c r="B2946" s="170">
        <v>46560</v>
      </c>
    </row>
    <row r="2947" spans="1:2" x14ac:dyDescent="0.25">
      <c r="A2947" t="s">
        <v>3861</v>
      </c>
      <c r="B2947" s="170">
        <v>46574</v>
      </c>
    </row>
    <row r="2948" spans="1:2" x14ac:dyDescent="0.25">
      <c r="A2948" t="s">
        <v>3862</v>
      </c>
      <c r="B2948" s="170">
        <v>46588</v>
      </c>
    </row>
    <row r="2949" spans="1:2" x14ac:dyDescent="0.25">
      <c r="A2949" t="s">
        <v>3863</v>
      </c>
      <c r="B2949" s="170">
        <v>46591</v>
      </c>
    </row>
    <row r="2950" spans="1:2" x14ac:dyDescent="0.25">
      <c r="A2950" t="s">
        <v>3864</v>
      </c>
      <c r="B2950" s="170">
        <v>46601</v>
      </c>
    </row>
    <row r="2951" spans="1:2" x14ac:dyDescent="0.25">
      <c r="A2951" t="s">
        <v>3865</v>
      </c>
      <c r="B2951" s="170">
        <v>46615</v>
      </c>
    </row>
    <row r="2952" spans="1:2" x14ac:dyDescent="0.25">
      <c r="A2952" t="s">
        <v>3866</v>
      </c>
      <c r="B2952" s="170">
        <v>46629</v>
      </c>
    </row>
    <row r="2953" spans="1:2" x14ac:dyDescent="0.25">
      <c r="A2953" t="s">
        <v>3867</v>
      </c>
      <c r="B2953" s="170">
        <v>46632</v>
      </c>
    </row>
    <row r="2954" spans="1:2" x14ac:dyDescent="0.25">
      <c r="A2954" t="s">
        <v>3868</v>
      </c>
      <c r="B2954" s="170">
        <v>46646</v>
      </c>
    </row>
    <row r="2955" spans="1:2" x14ac:dyDescent="0.25">
      <c r="A2955" t="s">
        <v>3869</v>
      </c>
      <c r="B2955" s="170">
        <v>46658</v>
      </c>
    </row>
    <row r="2956" spans="1:2" x14ac:dyDescent="0.25">
      <c r="A2956" t="s">
        <v>3870</v>
      </c>
      <c r="B2956" s="170">
        <v>46663</v>
      </c>
    </row>
    <row r="2957" spans="1:2" x14ac:dyDescent="0.25">
      <c r="A2957" t="s">
        <v>3871</v>
      </c>
      <c r="B2957" s="170">
        <v>46680</v>
      </c>
    </row>
    <row r="2958" spans="1:2" x14ac:dyDescent="0.25">
      <c r="A2958" t="s">
        <v>3872</v>
      </c>
      <c r="B2958" s="170">
        <v>46694</v>
      </c>
    </row>
    <row r="2959" spans="1:2" x14ac:dyDescent="0.25">
      <c r="A2959" t="s">
        <v>3873</v>
      </c>
      <c r="B2959" s="170">
        <v>46704</v>
      </c>
    </row>
    <row r="2960" spans="1:2" x14ac:dyDescent="0.25">
      <c r="A2960" t="s">
        <v>3874</v>
      </c>
      <c r="B2960" s="170">
        <v>46721</v>
      </c>
    </row>
    <row r="2961" spans="1:2" x14ac:dyDescent="0.25">
      <c r="A2961" t="s">
        <v>3875</v>
      </c>
      <c r="B2961" s="170">
        <v>46735</v>
      </c>
    </row>
    <row r="2962" spans="1:2" x14ac:dyDescent="0.25">
      <c r="A2962" t="s">
        <v>3876</v>
      </c>
      <c r="B2962" s="170">
        <v>46749</v>
      </c>
    </row>
    <row r="2963" spans="1:2" x14ac:dyDescent="0.25">
      <c r="A2963" t="s">
        <v>3877</v>
      </c>
      <c r="B2963" s="170">
        <v>46752</v>
      </c>
    </row>
    <row r="2964" spans="1:2" x14ac:dyDescent="0.25">
      <c r="A2964" t="s">
        <v>3878</v>
      </c>
      <c r="B2964" s="170">
        <v>46766</v>
      </c>
    </row>
    <row r="2965" spans="1:2" x14ac:dyDescent="0.25">
      <c r="A2965" t="s">
        <v>3879</v>
      </c>
      <c r="B2965" s="170">
        <v>46773</v>
      </c>
    </row>
    <row r="2966" spans="1:2" x14ac:dyDescent="0.25">
      <c r="A2966" t="s">
        <v>3880</v>
      </c>
      <c r="B2966" s="170">
        <v>46783</v>
      </c>
    </row>
    <row r="2967" spans="1:2" x14ac:dyDescent="0.25">
      <c r="A2967" t="s">
        <v>3881</v>
      </c>
      <c r="B2967" s="170">
        <v>46797</v>
      </c>
    </row>
    <row r="2968" spans="1:2" x14ac:dyDescent="0.25">
      <c r="A2968" t="s">
        <v>3882</v>
      </c>
      <c r="B2968" s="170">
        <v>46807</v>
      </c>
    </row>
    <row r="2969" spans="1:2" x14ac:dyDescent="0.25">
      <c r="A2969" t="s">
        <v>3883</v>
      </c>
      <c r="B2969" s="170">
        <v>46810</v>
      </c>
    </row>
    <row r="2970" spans="1:2" x14ac:dyDescent="0.25">
      <c r="A2970" t="s">
        <v>3884</v>
      </c>
      <c r="B2970" s="170">
        <v>46824</v>
      </c>
    </row>
    <row r="2971" spans="1:2" x14ac:dyDescent="0.25">
      <c r="A2971" t="s">
        <v>3885</v>
      </c>
      <c r="B2971" s="170">
        <v>46841</v>
      </c>
    </row>
    <row r="2972" spans="1:2" x14ac:dyDescent="0.25">
      <c r="A2972" t="s">
        <v>3886</v>
      </c>
      <c r="B2972" s="170">
        <v>46855</v>
      </c>
    </row>
    <row r="2973" spans="1:2" x14ac:dyDescent="0.25">
      <c r="A2973" t="s">
        <v>3887</v>
      </c>
      <c r="B2973" s="170">
        <v>46869</v>
      </c>
    </row>
    <row r="2974" spans="1:2" x14ac:dyDescent="0.25">
      <c r="A2974" t="s">
        <v>3888</v>
      </c>
      <c r="B2974" s="170">
        <v>46872</v>
      </c>
    </row>
    <row r="2975" spans="1:2" x14ac:dyDescent="0.25">
      <c r="A2975" t="s">
        <v>3889</v>
      </c>
      <c r="B2975" s="170">
        <v>46886</v>
      </c>
    </row>
    <row r="2976" spans="1:2" x14ac:dyDescent="0.25">
      <c r="A2976" t="s">
        <v>3890</v>
      </c>
      <c r="B2976" s="170">
        <v>46899</v>
      </c>
    </row>
    <row r="2977" spans="1:2" x14ac:dyDescent="0.25">
      <c r="A2977" t="s">
        <v>3891</v>
      </c>
      <c r="B2977" s="170">
        <v>46904</v>
      </c>
    </row>
    <row r="2978" spans="1:2" x14ac:dyDescent="0.25">
      <c r="A2978" t="s">
        <v>3892</v>
      </c>
      <c r="B2978" s="170">
        <v>46913</v>
      </c>
    </row>
    <row r="2979" spans="1:2" x14ac:dyDescent="0.25">
      <c r="A2979" t="s">
        <v>3893</v>
      </c>
      <c r="B2979" s="170">
        <v>46927</v>
      </c>
    </row>
    <row r="2980" spans="1:2" x14ac:dyDescent="0.25">
      <c r="A2980" t="s">
        <v>3894</v>
      </c>
      <c r="B2980" s="170">
        <v>46930</v>
      </c>
    </row>
    <row r="2981" spans="1:2" x14ac:dyDescent="0.25">
      <c r="A2981" t="s">
        <v>3895</v>
      </c>
      <c r="B2981" s="170">
        <v>46944</v>
      </c>
    </row>
    <row r="2982" spans="1:2" x14ac:dyDescent="0.25">
      <c r="A2982" t="s">
        <v>3896</v>
      </c>
      <c r="B2982" s="170">
        <v>46958</v>
      </c>
    </row>
    <row r="2983" spans="1:2" x14ac:dyDescent="0.25">
      <c r="A2983" t="s">
        <v>3897</v>
      </c>
      <c r="B2983" s="170">
        <v>46961</v>
      </c>
    </row>
    <row r="2984" spans="1:2" x14ac:dyDescent="0.25">
      <c r="A2984" t="s">
        <v>3898</v>
      </c>
      <c r="B2984" s="170">
        <v>46975</v>
      </c>
    </row>
    <row r="2985" spans="1:2" x14ac:dyDescent="0.25">
      <c r="A2985" t="s">
        <v>3899</v>
      </c>
      <c r="B2985" s="170">
        <v>46989</v>
      </c>
    </row>
    <row r="2986" spans="1:2" x14ac:dyDescent="0.25">
      <c r="A2986" t="s">
        <v>3900</v>
      </c>
      <c r="B2986" s="170">
        <v>46992</v>
      </c>
    </row>
    <row r="2987" spans="1:2" x14ac:dyDescent="0.25">
      <c r="A2987" t="s">
        <v>3901</v>
      </c>
      <c r="B2987" s="170">
        <v>47007</v>
      </c>
    </row>
    <row r="2988" spans="1:2" x14ac:dyDescent="0.25">
      <c r="A2988" t="s">
        <v>3902</v>
      </c>
      <c r="B2988" s="170">
        <v>47010</v>
      </c>
    </row>
    <row r="2989" spans="1:2" x14ac:dyDescent="0.25">
      <c r="A2989" t="s">
        <v>3903</v>
      </c>
      <c r="B2989" s="170">
        <v>47024</v>
      </c>
    </row>
    <row r="2990" spans="1:2" x14ac:dyDescent="0.25">
      <c r="A2990" t="s">
        <v>3904</v>
      </c>
      <c r="B2990" s="170">
        <v>47038</v>
      </c>
    </row>
    <row r="2991" spans="1:2" x14ac:dyDescent="0.25">
      <c r="A2991" t="s">
        <v>3905</v>
      </c>
      <c r="B2991" s="170">
        <v>47041</v>
      </c>
    </row>
    <row r="2992" spans="1:2" x14ac:dyDescent="0.25">
      <c r="A2992" t="s">
        <v>3906</v>
      </c>
      <c r="B2992" s="170">
        <v>47055</v>
      </c>
    </row>
    <row r="2993" spans="1:2" x14ac:dyDescent="0.25">
      <c r="A2993" t="s">
        <v>3907</v>
      </c>
      <c r="B2993" s="170">
        <v>47069</v>
      </c>
    </row>
    <row r="2994" spans="1:2" x14ac:dyDescent="0.25">
      <c r="A2994" t="s">
        <v>3908</v>
      </c>
      <c r="B2994" s="170">
        <v>47072</v>
      </c>
    </row>
    <row r="2995" spans="1:2" x14ac:dyDescent="0.25">
      <c r="A2995" t="s">
        <v>3909</v>
      </c>
      <c r="B2995" s="170">
        <v>47086</v>
      </c>
    </row>
    <row r="2996" spans="1:2" x14ac:dyDescent="0.25">
      <c r="A2996" t="s">
        <v>3910</v>
      </c>
      <c r="B2996" s="170">
        <v>47096</v>
      </c>
    </row>
    <row r="2997" spans="1:2" x14ac:dyDescent="0.25">
      <c r="A2997" t="s">
        <v>3911</v>
      </c>
      <c r="B2997" s="170">
        <v>47101</v>
      </c>
    </row>
    <row r="2998" spans="1:2" x14ac:dyDescent="0.25">
      <c r="A2998" t="s">
        <v>3912</v>
      </c>
      <c r="B2998" s="170">
        <v>47113</v>
      </c>
    </row>
    <row r="2999" spans="1:2" x14ac:dyDescent="0.25">
      <c r="A2999" t="s">
        <v>3913</v>
      </c>
      <c r="B2999" s="170">
        <v>47127</v>
      </c>
    </row>
    <row r="3000" spans="1:2" x14ac:dyDescent="0.25">
      <c r="A3000" t="s">
        <v>3914</v>
      </c>
      <c r="B3000" s="170">
        <v>47130</v>
      </c>
    </row>
    <row r="3001" spans="1:2" x14ac:dyDescent="0.25">
      <c r="A3001" t="s">
        <v>3915</v>
      </c>
      <c r="B3001" s="170">
        <v>47144</v>
      </c>
    </row>
    <row r="3002" spans="1:2" x14ac:dyDescent="0.25">
      <c r="A3002" t="s">
        <v>3916</v>
      </c>
      <c r="B3002" s="170">
        <v>47158</v>
      </c>
    </row>
    <row r="3003" spans="1:2" x14ac:dyDescent="0.25">
      <c r="A3003" t="s">
        <v>3917</v>
      </c>
      <c r="B3003" s="170">
        <v>47161</v>
      </c>
    </row>
    <row r="3004" spans="1:2" x14ac:dyDescent="0.25">
      <c r="A3004" t="s">
        <v>3918</v>
      </c>
      <c r="B3004" s="170">
        <v>47175</v>
      </c>
    </row>
    <row r="3005" spans="1:2" x14ac:dyDescent="0.25">
      <c r="A3005" t="s">
        <v>3919</v>
      </c>
      <c r="B3005" s="170">
        <v>47189</v>
      </c>
    </row>
    <row r="3006" spans="1:2" x14ac:dyDescent="0.25">
      <c r="A3006" t="s">
        <v>3920</v>
      </c>
      <c r="B3006" s="170">
        <v>47202</v>
      </c>
    </row>
    <row r="3007" spans="1:2" x14ac:dyDescent="0.25">
      <c r="A3007" t="s">
        <v>3921</v>
      </c>
      <c r="B3007" s="170">
        <v>47227</v>
      </c>
    </row>
    <row r="3008" spans="1:2" x14ac:dyDescent="0.25">
      <c r="A3008" t="s">
        <v>3922</v>
      </c>
      <c r="B3008" s="170">
        <v>47233</v>
      </c>
    </row>
    <row r="3009" spans="1:2" x14ac:dyDescent="0.25">
      <c r="A3009" t="s">
        <v>3923</v>
      </c>
      <c r="B3009" s="170">
        <v>47247</v>
      </c>
    </row>
    <row r="3010" spans="1:2" x14ac:dyDescent="0.25">
      <c r="A3010" t="s">
        <v>3924</v>
      </c>
      <c r="B3010" s="170">
        <v>47250</v>
      </c>
    </row>
    <row r="3011" spans="1:2" x14ac:dyDescent="0.25">
      <c r="A3011" t="s">
        <v>3925</v>
      </c>
      <c r="B3011" s="170">
        <v>47264</v>
      </c>
    </row>
    <row r="3012" spans="1:2" x14ac:dyDescent="0.25">
      <c r="A3012" t="s">
        <v>3926</v>
      </c>
      <c r="B3012" s="170">
        <v>47278</v>
      </c>
    </row>
    <row r="3013" spans="1:2" x14ac:dyDescent="0.25">
      <c r="A3013" t="s">
        <v>3927</v>
      </c>
      <c r="B3013" s="170">
        <v>47295</v>
      </c>
    </row>
    <row r="3014" spans="1:2" x14ac:dyDescent="0.25">
      <c r="A3014" t="s">
        <v>3928</v>
      </c>
      <c r="B3014" s="170">
        <v>47305</v>
      </c>
    </row>
    <row r="3015" spans="1:2" x14ac:dyDescent="0.25">
      <c r="A3015" t="s">
        <v>3929</v>
      </c>
      <c r="B3015" s="170">
        <v>47319</v>
      </c>
    </row>
    <row r="3016" spans="1:2" x14ac:dyDescent="0.25">
      <c r="A3016" t="s">
        <v>3930</v>
      </c>
      <c r="B3016" s="170">
        <v>47322</v>
      </c>
    </row>
    <row r="3017" spans="1:2" x14ac:dyDescent="0.25">
      <c r="A3017" t="s">
        <v>3931</v>
      </c>
      <c r="B3017" s="170">
        <v>47336</v>
      </c>
    </row>
    <row r="3018" spans="1:2" x14ac:dyDescent="0.25">
      <c r="A3018" t="s">
        <v>3932</v>
      </c>
      <c r="B3018" s="170">
        <v>47342</v>
      </c>
    </row>
    <row r="3019" spans="1:2" x14ac:dyDescent="0.25">
      <c r="A3019" t="s">
        <v>3933</v>
      </c>
      <c r="B3019" s="170">
        <v>47353</v>
      </c>
    </row>
    <row r="3020" spans="1:2" x14ac:dyDescent="0.25">
      <c r="A3020" t="s">
        <v>3934</v>
      </c>
      <c r="B3020" s="170">
        <v>47370</v>
      </c>
    </row>
    <row r="3021" spans="1:2" x14ac:dyDescent="0.25">
      <c r="A3021" t="s">
        <v>3935</v>
      </c>
      <c r="B3021" s="170">
        <v>47384</v>
      </c>
    </row>
    <row r="3022" spans="1:2" x14ac:dyDescent="0.25">
      <c r="A3022" t="s">
        <v>3936</v>
      </c>
      <c r="B3022" s="170">
        <v>47408</v>
      </c>
    </row>
    <row r="3023" spans="1:2" x14ac:dyDescent="0.25">
      <c r="A3023" t="s">
        <v>3937</v>
      </c>
      <c r="B3023" s="170">
        <v>47411</v>
      </c>
    </row>
    <row r="3024" spans="1:2" x14ac:dyDescent="0.25">
      <c r="A3024" t="s">
        <v>3938</v>
      </c>
      <c r="B3024" s="170">
        <v>47425</v>
      </c>
    </row>
    <row r="3025" spans="1:2" x14ac:dyDescent="0.25">
      <c r="A3025" t="s">
        <v>3939</v>
      </c>
      <c r="B3025" s="170">
        <v>47439</v>
      </c>
    </row>
    <row r="3026" spans="1:2" x14ac:dyDescent="0.25">
      <c r="A3026" t="s">
        <v>3940</v>
      </c>
      <c r="B3026" s="170">
        <v>47442</v>
      </c>
    </row>
    <row r="3027" spans="1:2" x14ac:dyDescent="0.25">
      <c r="A3027" t="s">
        <v>3941</v>
      </c>
      <c r="B3027" s="170">
        <v>47456</v>
      </c>
    </row>
    <row r="3028" spans="1:2" x14ac:dyDescent="0.25">
      <c r="A3028" t="s">
        <v>3942</v>
      </c>
      <c r="B3028" s="170">
        <v>47468</v>
      </c>
    </row>
    <row r="3029" spans="1:2" x14ac:dyDescent="0.25">
      <c r="A3029" t="s">
        <v>3943</v>
      </c>
      <c r="B3029" s="170">
        <v>47473</v>
      </c>
    </row>
    <row r="3030" spans="1:2" x14ac:dyDescent="0.25">
      <c r="A3030" t="s">
        <v>3944</v>
      </c>
      <c r="B3030" s="170">
        <v>47487</v>
      </c>
    </row>
    <row r="3031" spans="1:2" x14ac:dyDescent="0.25">
      <c r="A3031" t="s">
        <v>3945</v>
      </c>
      <c r="B3031" s="170">
        <v>47500</v>
      </c>
    </row>
    <row r="3032" spans="1:2" x14ac:dyDescent="0.25">
      <c r="A3032" t="s">
        <v>3946</v>
      </c>
      <c r="B3032" s="170">
        <v>47514</v>
      </c>
    </row>
    <row r="3033" spans="1:2" x14ac:dyDescent="0.25">
      <c r="A3033" t="s">
        <v>3947</v>
      </c>
      <c r="B3033" s="170">
        <v>47528</v>
      </c>
    </row>
    <row r="3034" spans="1:2" x14ac:dyDescent="0.25">
      <c r="A3034" t="s">
        <v>3948</v>
      </c>
      <c r="B3034" s="170">
        <v>47531</v>
      </c>
    </row>
    <row r="3035" spans="1:2" x14ac:dyDescent="0.25">
      <c r="A3035" t="s">
        <v>3949</v>
      </c>
      <c r="B3035" s="170">
        <v>47545</v>
      </c>
    </row>
    <row r="3036" spans="1:2" x14ac:dyDescent="0.25">
      <c r="A3036" t="s">
        <v>3950</v>
      </c>
      <c r="B3036" s="170">
        <v>47559</v>
      </c>
    </row>
    <row r="3037" spans="1:2" x14ac:dyDescent="0.25">
      <c r="A3037" t="s">
        <v>3951</v>
      </c>
      <c r="B3037" s="170">
        <v>47562</v>
      </c>
    </row>
    <row r="3038" spans="1:2" x14ac:dyDescent="0.25">
      <c r="A3038" t="s">
        <v>3952</v>
      </c>
      <c r="B3038" s="170">
        <v>47583</v>
      </c>
    </row>
    <row r="3039" spans="1:2" x14ac:dyDescent="0.25">
      <c r="A3039" t="s">
        <v>3953</v>
      </c>
      <c r="B3039" s="170">
        <v>47593</v>
      </c>
    </row>
    <row r="3040" spans="1:2" x14ac:dyDescent="0.25">
      <c r="A3040" t="s">
        <v>3954</v>
      </c>
      <c r="B3040" s="170">
        <v>47603</v>
      </c>
    </row>
    <row r="3041" spans="1:2" x14ac:dyDescent="0.25">
      <c r="A3041" t="s">
        <v>3955</v>
      </c>
      <c r="B3041" s="170">
        <v>47617</v>
      </c>
    </row>
    <row r="3042" spans="1:2" x14ac:dyDescent="0.25">
      <c r="A3042" t="s">
        <v>3956</v>
      </c>
      <c r="B3042" s="170">
        <v>47620</v>
      </c>
    </row>
    <row r="3043" spans="1:2" x14ac:dyDescent="0.25">
      <c r="A3043" t="s">
        <v>3957</v>
      </c>
      <c r="B3043" s="170">
        <v>47634</v>
      </c>
    </row>
    <row r="3044" spans="1:2" x14ac:dyDescent="0.25">
      <c r="A3044" t="s">
        <v>3958</v>
      </c>
      <c r="B3044" s="170">
        <v>47648</v>
      </c>
    </row>
    <row r="3045" spans="1:2" x14ac:dyDescent="0.25">
      <c r="A3045" t="s">
        <v>3959</v>
      </c>
      <c r="B3045" s="170">
        <v>47651</v>
      </c>
    </row>
    <row r="3046" spans="1:2" x14ac:dyDescent="0.25">
      <c r="A3046" t="s">
        <v>3960</v>
      </c>
      <c r="B3046" s="170">
        <v>47665</v>
      </c>
    </row>
    <row r="3047" spans="1:2" x14ac:dyDescent="0.25">
      <c r="A3047" t="s">
        <v>3961</v>
      </c>
      <c r="B3047" s="170">
        <v>47679</v>
      </c>
    </row>
    <row r="3048" spans="1:2" x14ac:dyDescent="0.25">
      <c r="A3048" t="s">
        <v>3962</v>
      </c>
      <c r="B3048" s="170">
        <v>47682</v>
      </c>
    </row>
    <row r="3049" spans="1:2" x14ac:dyDescent="0.25">
      <c r="A3049" t="s">
        <v>3963</v>
      </c>
      <c r="B3049" s="170">
        <v>47696</v>
      </c>
    </row>
    <row r="3050" spans="1:2" x14ac:dyDescent="0.25">
      <c r="A3050" t="s">
        <v>3964</v>
      </c>
      <c r="B3050" s="170">
        <v>47706</v>
      </c>
    </row>
    <row r="3051" spans="1:2" x14ac:dyDescent="0.25">
      <c r="A3051" t="s">
        <v>3965</v>
      </c>
      <c r="B3051" s="170">
        <v>47714</v>
      </c>
    </row>
    <row r="3052" spans="1:2" x14ac:dyDescent="0.25">
      <c r="A3052" t="s">
        <v>3966</v>
      </c>
      <c r="B3052" s="170">
        <v>47723</v>
      </c>
    </row>
    <row r="3053" spans="1:2" x14ac:dyDescent="0.25">
      <c r="A3053" t="s">
        <v>3967</v>
      </c>
      <c r="B3053" s="170">
        <v>47737</v>
      </c>
    </row>
    <row r="3054" spans="1:2" x14ac:dyDescent="0.25">
      <c r="A3054" t="s">
        <v>3968</v>
      </c>
      <c r="B3054" s="170">
        <v>47754</v>
      </c>
    </row>
    <row r="3055" spans="1:2" x14ac:dyDescent="0.25">
      <c r="A3055" t="s">
        <v>3969</v>
      </c>
      <c r="B3055" s="170">
        <v>47768</v>
      </c>
    </row>
    <row r="3056" spans="1:2" x14ac:dyDescent="0.25">
      <c r="A3056" t="s">
        <v>3970</v>
      </c>
      <c r="B3056" s="170">
        <v>47771</v>
      </c>
    </row>
    <row r="3057" spans="1:2" x14ac:dyDescent="0.25">
      <c r="A3057" t="s">
        <v>3971</v>
      </c>
      <c r="B3057" s="170">
        <v>47785</v>
      </c>
    </row>
    <row r="3058" spans="1:2" x14ac:dyDescent="0.25">
      <c r="A3058" t="s">
        <v>3972</v>
      </c>
      <c r="B3058" s="170">
        <v>47799</v>
      </c>
    </row>
    <row r="3059" spans="1:2" x14ac:dyDescent="0.25">
      <c r="A3059" t="s">
        <v>3973</v>
      </c>
      <c r="B3059" s="170">
        <v>47809</v>
      </c>
    </row>
    <row r="3060" spans="1:2" x14ac:dyDescent="0.25">
      <c r="A3060" t="s">
        <v>3974</v>
      </c>
      <c r="B3060" s="170">
        <v>47812</v>
      </c>
    </row>
    <row r="3061" spans="1:2" x14ac:dyDescent="0.25">
      <c r="A3061" t="s">
        <v>3975</v>
      </c>
      <c r="B3061" s="170">
        <v>47826</v>
      </c>
    </row>
    <row r="3062" spans="1:2" x14ac:dyDescent="0.25">
      <c r="A3062" t="s">
        <v>3976</v>
      </c>
      <c r="B3062" s="170">
        <v>47843</v>
      </c>
    </row>
    <row r="3063" spans="1:2" x14ac:dyDescent="0.25">
      <c r="A3063" t="s">
        <v>3977</v>
      </c>
      <c r="B3063" s="170">
        <v>47857</v>
      </c>
    </row>
    <row r="3064" spans="1:2" x14ac:dyDescent="0.25">
      <c r="A3064" t="s">
        <v>3978</v>
      </c>
      <c r="B3064" s="170">
        <v>47860</v>
      </c>
    </row>
    <row r="3065" spans="1:2" x14ac:dyDescent="0.25">
      <c r="A3065" t="s">
        <v>3979</v>
      </c>
      <c r="B3065" s="170">
        <v>47874</v>
      </c>
    </row>
    <row r="3066" spans="1:2" x14ac:dyDescent="0.25">
      <c r="A3066" t="s">
        <v>3980</v>
      </c>
      <c r="B3066" s="170">
        <v>47888</v>
      </c>
    </row>
    <row r="3067" spans="1:2" x14ac:dyDescent="0.25">
      <c r="A3067" t="s">
        <v>3981</v>
      </c>
      <c r="B3067" s="170">
        <v>47891</v>
      </c>
    </row>
    <row r="3068" spans="1:2" x14ac:dyDescent="0.25">
      <c r="A3068" t="s">
        <v>3982</v>
      </c>
      <c r="B3068" s="170">
        <v>47901</v>
      </c>
    </row>
    <row r="3069" spans="1:2" x14ac:dyDescent="0.25">
      <c r="A3069" t="s">
        <v>3983</v>
      </c>
      <c r="B3069" s="170">
        <v>47915</v>
      </c>
    </row>
    <row r="3070" spans="1:2" x14ac:dyDescent="0.25">
      <c r="A3070" t="s">
        <v>3984</v>
      </c>
      <c r="B3070" s="170">
        <v>47929</v>
      </c>
    </row>
    <row r="3071" spans="1:2" x14ac:dyDescent="0.25">
      <c r="A3071" t="s">
        <v>3985</v>
      </c>
      <c r="B3071" s="170">
        <v>47963</v>
      </c>
    </row>
    <row r="3072" spans="1:2" x14ac:dyDescent="0.25">
      <c r="A3072" t="s">
        <v>3986</v>
      </c>
      <c r="B3072" s="170">
        <v>47977</v>
      </c>
    </row>
    <row r="3073" spans="1:2" x14ac:dyDescent="0.25">
      <c r="A3073" t="s">
        <v>3987</v>
      </c>
      <c r="B3073" s="170">
        <v>47980</v>
      </c>
    </row>
    <row r="3074" spans="1:2" x14ac:dyDescent="0.25">
      <c r="A3074" t="s">
        <v>3988</v>
      </c>
      <c r="B3074" s="170">
        <v>47994</v>
      </c>
    </row>
    <row r="3075" spans="1:2" x14ac:dyDescent="0.25">
      <c r="A3075" t="s">
        <v>3989</v>
      </c>
      <c r="B3075" s="170">
        <v>48009</v>
      </c>
    </row>
    <row r="3076" spans="1:2" x14ac:dyDescent="0.25">
      <c r="A3076" t="s">
        <v>3990</v>
      </c>
      <c r="B3076" s="170">
        <v>48012</v>
      </c>
    </row>
    <row r="3077" spans="1:2" x14ac:dyDescent="0.25">
      <c r="A3077" t="s">
        <v>3991</v>
      </c>
      <c r="B3077" s="170">
        <v>48026</v>
      </c>
    </row>
    <row r="3078" spans="1:2" x14ac:dyDescent="0.25">
      <c r="A3078" t="s">
        <v>3992</v>
      </c>
      <c r="B3078" s="170">
        <v>48037</v>
      </c>
    </row>
    <row r="3079" spans="1:2" x14ac:dyDescent="0.25">
      <c r="A3079" t="s">
        <v>3993</v>
      </c>
      <c r="B3079" s="170">
        <v>48043</v>
      </c>
    </row>
    <row r="3080" spans="1:2" x14ac:dyDescent="0.25">
      <c r="A3080" t="s">
        <v>3994</v>
      </c>
      <c r="B3080" s="170">
        <v>48057</v>
      </c>
    </row>
    <row r="3081" spans="1:2" x14ac:dyDescent="0.25">
      <c r="A3081" t="s">
        <v>3995</v>
      </c>
      <c r="B3081" s="170">
        <v>48060</v>
      </c>
    </row>
    <row r="3082" spans="1:2" x14ac:dyDescent="0.25">
      <c r="A3082" t="s">
        <v>3996</v>
      </c>
      <c r="B3082" s="170">
        <v>48074</v>
      </c>
    </row>
    <row r="3083" spans="1:2" x14ac:dyDescent="0.25">
      <c r="A3083" t="s">
        <v>3997</v>
      </c>
      <c r="B3083" s="170">
        <v>48088</v>
      </c>
    </row>
    <row r="3084" spans="1:2" x14ac:dyDescent="0.25">
      <c r="A3084" t="s">
        <v>3998</v>
      </c>
      <c r="B3084" s="170">
        <v>48091</v>
      </c>
    </row>
    <row r="3085" spans="1:2" x14ac:dyDescent="0.25">
      <c r="A3085" t="s">
        <v>3999</v>
      </c>
      <c r="B3085" s="170">
        <v>48101</v>
      </c>
    </row>
    <row r="3086" spans="1:2" x14ac:dyDescent="0.25">
      <c r="A3086" t="s">
        <v>4000</v>
      </c>
      <c r="B3086" s="170">
        <v>48129</v>
      </c>
    </row>
    <row r="3087" spans="1:2" x14ac:dyDescent="0.25">
      <c r="A3087" t="s">
        <v>4001</v>
      </c>
      <c r="B3087" s="170">
        <v>48132</v>
      </c>
    </row>
    <row r="3088" spans="1:2" x14ac:dyDescent="0.25">
      <c r="A3088" t="s">
        <v>4002</v>
      </c>
      <c r="B3088" s="170">
        <v>48146</v>
      </c>
    </row>
    <row r="3089" spans="1:2" x14ac:dyDescent="0.25">
      <c r="A3089" t="s">
        <v>4003</v>
      </c>
      <c r="B3089" s="170">
        <v>48152</v>
      </c>
    </row>
    <row r="3090" spans="1:2" x14ac:dyDescent="0.25">
      <c r="A3090" t="s">
        <v>4004</v>
      </c>
      <c r="B3090" s="170">
        <v>48163</v>
      </c>
    </row>
    <row r="3091" spans="1:2" x14ac:dyDescent="0.25">
      <c r="A3091" t="s">
        <v>4005</v>
      </c>
      <c r="B3091" s="170">
        <v>48177</v>
      </c>
    </row>
    <row r="3092" spans="1:2" x14ac:dyDescent="0.25">
      <c r="A3092" t="s">
        <v>4006</v>
      </c>
      <c r="B3092" s="170">
        <v>48180</v>
      </c>
    </row>
    <row r="3093" spans="1:2" x14ac:dyDescent="0.25">
      <c r="A3093" t="s">
        <v>4007</v>
      </c>
      <c r="B3093" s="170">
        <v>48194</v>
      </c>
    </row>
    <row r="3094" spans="1:2" x14ac:dyDescent="0.25">
      <c r="A3094" t="s">
        <v>4008</v>
      </c>
      <c r="B3094" s="170">
        <v>48204</v>
      </c>
    </row>
    <row r="3095" spans="1:2" x14ac:dyDescent="0.25">
      <c r="A3095" t="s">
        <v>4009</v>
      </c>
      <c r="B3095" s="170">
        <v>48218</v>
      </c>
    </row>
    <row r="3096" spans="1:2" x14ac:dyDescent="0.25">
      <c r="A3096" t="s">
        <v>4010</v>
      </c>
      <c r="B3096" s="170">
        <v>48235</v>
      </c>
    </row>
    <row r="3097" spans="1:2" x14ac:dyDescent="0.25">
      <c r="A3097" t="s">
        <v>4011</v>
      </c>
      <c r="B3097" s="170">
        <v>48249</v>
      </c>
    </row>
    <row r="3098" spans="1:2" x14ac:dyDescent="0.25">
      <c r="A3098" t="s">
        <v>4012</v>
      </c>
      <c r="B3098" s="170">
        <v>48252</v>
      </c>
    </row>
    <row r="3099" spans="1:2" x14ac:dyDescent="0.25">
      <c r="A3099" t="s">
        <v>4013</v>
      </c>
      <c r="B3099" s="170">
        <v>48266</v>
      </c>
    </row>
    <row r="3100" spans="1:2" x14ac:dyDescent="0.25">
      <c r="A3100" t="s">
        <v>4014</v>
      </c>
      <c r="B3100" s="170">
        <v>48278</v>
      </c>
    </row>
    <row r="3101" spans="1:2" x14ac:dyDescent="0.25">
      <c r="A3101" t="s">
        <v>4015</v>
      </c>
      <c r="B3101" s="170">
        <v>48283</v>
      </c>
    </row>
    <row r="3102" spans="1:2" x14ac:dyDescent="0.25">
      <c r="A3102" t="s">
        <v>4016</v>
      </c>
      <c r="B3102" s="170">
        <v>48297</v>
      </c>
    </row>
    <row r="3103" spans="1:2" x14ac:dyDescent="0.25">
      <c r="A3103" t="s">
        <v>4017</v>
      </c>
      <c r="B3103" s="170">
        <v>48307</v>
      </c>
    </row>
    <row r="3104" spans="1:2" x14ac:dyDescent="0.25">
      <c r="A3104" t="s">
        <v>4018</v>
      </c>
      <c r="B3104" s="170">
        <v>48310</v>
      </c>
    </row>
    <row r="3105" spans="1:2" x14ac:dyDescent="0.25">
      <c r="A3105" t="s">
        <v>4019</v>
      </c>
      <c r="B3105" s="170">
        <v>48324</v>
      </c>
    </row>
    <row r="3106" spans="1:2" x14ac:dyDescent="0.25">
      <c r="A3106" t="s">
        <v>4020</v>
      </c>
      <c r="B3106" s="170">
        <v>48338</v>
      </c>
    </row>
    <row r="3107" spans="1:2" x14ac:dyDescent="0.25">
      <c r="A3107" t="s">
        <v>4021</v>
      </c>
      <c r="B3107" s="170">
        <v>48341</v>
      </c>
    </row>
    <row r="3108" spans="1:2" x14ac:dyDescent="0.25">
      <c r="A3108" t="s">
        <v>4022</v>
      </c>
      <c r="B3108" s="170">
        <v>48355</v>
      </c>
    </row>
    <row r="3109" spans="1:2" x14ac:dyDescent="0.25">
      <c r="A3109" t="s">
        <v>4023</v>
      </c>
      <c r="B3109" s="170">
        <v>48369</v>
      </c>
    </row>
    <row r="3110" spans="1:2" x14ac:dyDescent="0.25">
      <c r="A3110" t="s">
        <v>4024</v>
      </c>
      <c r="B3110" s="170">
        <v>48372</v>
      </c>
    </row>
    <row r="3111" spans="1:2" x14ac:dyDescent="0.25">
      <c r="A3111" t="s">
        <v>4025</v>
      </c>
      <c r="B3111" s="170">
        <v>48386</v>
      </c>
    </row>
    <row r="3112" spans="1:2" x14ac:dyDescent="0.25">
      <c r="A3112" t="s">
        <v>4026</v>
      </c>
      <c r="B3112" s="170">
        <v>48393</v>
      </c>
    </row>
    <row r="3113" spans="1:2" x14ac:dyDescent="0.25">
      <c r="A3113" t="s">
        <v>4027</v>
      </c>
      <c r="B3113" s="170">
        <v>48409</v>
      </c>
    </row>
    <row r="3114" spans="1:2" x14ac:dyDescent="0.25">
      <c r="A3114" t="s">
        <v>4028</v>
      </c>
      <c r="B3114" s="170">
        <v>48430</v>
      </c>
    </row>
    <row r="3115" spans="1:2" x14ac:dyDescent="0.25">
      <c r="A3115" t="s">
        <v>4029</v>
      </c>
      <c r="B3115" s="170">
        <v>48444</v>
      </c>
    </row>
    <row r="3116" spans="1:2" x14ac:dyDescent="0.25">
      <c r="A3116" t="s">
        <v>4030</v>
      </c>
      <c r="B3116" s="170">
        <v>48458</v>
      </c>
    </row>
    <row r="3117" spans="1:2" x14ac:dyDescent="0.25">
      <c r="A3117" t="s">
        <v>4031</v>
      </c>
      <c r="B3117" s="170">
        <v>48461</v>
      </c>
    </row>
    <row r="3118" spans="1:2" x14ac:dyDescent="0.25">
      <c r="A3118" t="s">
        <v>4032</v>
      </c>
      <c r="B3118" s="170">
        <v>48475</v>
      </c>
    </row>
    <row r="3119" spans="1:2" x14ac:dyDescent="0.25">
      <c r="A3119" t="s">
        <v>4033</v>
      </c>
      <c r="B3119" s="170">
        <v>48489</v>
      </c>
    </row>
    <row r="3120" spans="1:2" x14ac:dyDescent="0.25">
      <c r="A3120" t="s">
        <v>4034</v>
      </c>
      <c r="B3120" s="170">
        <v>48492</v>
      </c>
    </row>
    <row r="3121" spans="1:2" x14ac:dyDescent="0.25">
      <c r="A3121" t="s">
        <v>4035</v>
      </c>
      <c r="B3121" s="170">
        <v>48502</v>
      </c>
    </row>
    <row r="3122" spans="1:2" x14ac:dyDescent="0.25">
      <c r="A3122" t="s">
        <v>4036</v>
      </c>
      <c r="B3122" s="170">
        <v>48516</v>
      </c>
    </row>
    <row r="3123" spans="1:2" x14ac:dyDescent="0.25">
      <c r="A3123" t="s">
        <v>4037</v>
      </c>
      <c r="B3123" s="170">
        <v>48524</v>
      </c>
    </row>
    <row r="3124" spans="1:2" x14ac:dyDescent="0.25">
      <c r="A3124" t="s">
        <v>4038</v>
      </c>
      <c r="B3124" s="170">
        <v>48533</v>
      </c>
    </row>
    <row r="3125" spans="1:2" x14ac:dyDescent="0.25">
      <c r="A3125" t="s">
        <v>4039</v>
      </c>
      <c r="B3125" s="170">
        <v>48547</v>
      </c>
    </row>
    <row r="3126" spans="1:2" x14ac:dyDescent="0.25">
      <c r="A3126" t="s">
        <v>4040</v>
      </c>
      <c r="B3126" s="170">
        <v>48550</v>
      </c>
    </row>
    <row r="3127" spans="1:2" x14ac:dyDescent="0.25">
      <c r="A3127" t="s">
        <v>4041</v>
      </c>
      <c r="B3127" s="170">
        <v>48564</v>
      </c>
    </row>
    <row r="3128" spans="1:2" x14ac:dyDescent="0.25">
      <c r="A3128" t="s">
        <v>4042</v>
      </c>
      <c r="B3128" s="170">
        <v>48578</v>
      </c>
    </row>
    <row r="3129" spans="1:2" x14ac:dyDescent="0.25">
      <c r="A3129" t="s">
        <v>4043</v>
      </c>
      <c r="B3129" s="170">
        <v>48581</v>
      </c>
    </row>
    <row r="3130" spans="1:2" x14ac:dyDescent="0.25">
      <c r="A3130" t="s">
        <v>4044</v>
      </c>
      <c r="B3130" s="170">
        <v>48605</v>
      </c>
    </row>
    <row r="3131" spans="1:2" x14ac:dyDescent="0.25">
      <c r="A3131" t="s">
        <v>4045</v>
      </c>
      <c r="B3131" s="170">
        <v>48619</v>
      </c>
    </row>
    <row r="3132" spans="1:2" x14ac:dyDescent="0.25">
      <c r="A3132" t="s">
        <v>4046</v>
      </c>
      <c r="B3132" s="170">
        <v>48622</v>
      </c>
    </row>
    <row r="3133" spans="1:2" x14ac:dyDescent="0.25">
      <c r="A3133" t="s">
        <v>4047</v>
      </c>
      <c r="B3133" s="170">
        <v>48636</v>
      </c>
    </row>
    <row r="3134" spans="1:2" x14ac:dyDescent="0.25">
      <c r="A3134" t="s">
        <v>4048</v>
      </c>
      <c r="B3134" s="170">
        <v>48640</v>
      </c>
    </row>
    <row r="3135" spans="1:2" x14ac:dyDescent="0.25">
      <c r="A3135" t="s">
        <v>4049</v>
      </c>
      <c r="B3135" s="170">
        <v>48653</v>
      </c>
    </row>
    <row r="3136" spans="1:2" x14ac:dyDescent="0.25">
      <c r="A3136" t="s">
        <v>4050</v>
      </c>
      <c r="B3136" s="170">
        <v>48667</v>
      </c>
    </row>
    <row r="3137" spans="1:2" x14ac:dyDescent="0.25">
      <c r="A3137" t="s">
        <v>4051</v>
      </c>
      <c r="B3137" s="170">
        <v>48670</v>
      </c>
    </row>
    <row r="3138" spans="1:2" x14ac:dyDescent="0.25">
      <c r="A3138" t="s">
        <v>4052</v>
      </c>
      <c r="B3138" s="170">
        <v>48698</v>
      </c>
    </row>
    <row r="3139" spans="1:2" x14ac:dyDescent="0.25">
      <c r="A3139" t="s">
        <v>4053</v>
      </c>
      <c r="B3139" s="170">
        <v>48708</v>
      </c>
    </row>
    <row r="3140" spans="1:2" x14ac:dyDescent="0.25">
      <c r="A3140" t="s">
        <v>4054</v>
      </c>
      <c r="B3140" s="170">
        <v>48711</v>
      </c>
    </row>
    <row r="3141" spans="1:2" x14ac:dyDescent="0.25">
      <c r="A3141" t="s">
        <v>4055</v>
      </c>
      <c r="B3141" s="170">
        <v>48725</v>
      </c>
    </row>
    <row r="3142" spans="1:2" x14ac:dyDescent="0.25">
      <c r="A3142" t="s">
        <v>4056</v>
      </c>
      <c r="B3142" s="170">
        <v>48742</v>
      </c>
    </row>
    <row r="3143" spans="1:2" x14ac:dyDescent="0.25">
      <c r="A3143" t="s">
        <v>4057</v>
      </c>
      <c r="B3143" s="170">
        <v>48756</v>
      </c>
    </row>
    <row r="3144" spans="1:2" x14ac:dyDescent="0.25">
      <c r="A3144" t="s">
        <v>4058</v>
      </c>
      <c r="B3144" s="170">
        <v>48765</v>
      </c>
    </row>
    <row r="3145" spans="1:2" x14ac:dyDescent="0.25">
      <c r="A3145" t="s">
        <v>4059</v>
      </c>
      <c r="B3145" s="170">
        <v>48773</v>
      </c>
    </row>
    <row r="3146" spans="1:2" x14ac:dyDescent="0.25">
      <c r="A3146" t="s">
        <v>4060</v>
      </c>
      <c r="B3146" s="170">
        <v>48787</v>
      </c>
    </row>
    <row r="3147" spans="1:2" x14ac:dyDescent="0.25">
      <c r="A3147" t="s">
        <v>4061</v>
      </c>
      <c r="B3147" s="170">
        <v>48790</v>
      </c>
    </row>
    <row r="3148" spans="1:2" x14ac:dyDescent="0.25">
      <c r="A3148" t="s">
        <v>4062</v>
      </c>
      <c r="B3148" s="170">
        <v>48800</v>
      </c>
    </row>
    <row r="3149" spans="1:2" x14ac:dyDescent="0.25">
      <c r="A3149" t="s">
        <v>4063</v>
      </c>
      <c r="B3149" s="170">
        <v>48814</v>
      </c>
    </row>
    <row r="3150" spans="1:2" x14ac:dyDescent="0.25">
      <c r="A3150" t="s">
        <v>4064</v>
      </c>
      <c r="B3150" s="170">
        <v>48828</v>
      </c>
    </row>
    <row r="3151" spans="1:2" x14ac:dyDescent="0.25">
      <c r="A3151" t="s">
        <v>4065</v>
      </c>
      <c r="B3151" s="170">
        <v>48831</v>
      </c>
    </row>
    <row r="3152" spans="1:2" x14ac:dyDescent="0.25">
      <c r="A3152" t="s">
        <v>4066</v>
      </c>
      <c r="B3152" s="170">
        <v>48845</v>
      </c>
    </row>
    <row r="3153" spans="1:2" x14ac:dyDescent="0.25">
      <c r="A3153" t="s">
        <v>4067</v>
      </c>
      <c r="B3153" s="170">
        <v>48859</v>
      </c>
    </row>
    <row r="3154" spans="1:2" x14ac:dyDescent="0.25">
      <c r="A3154" t="s">
        <v>4068</v>
      </c>
      <c r="B3154" s="170">
        <v>48862</v>
      </c>
    </row>
    <row r="3155" spans="1:2" x14ac:dyDescent="0.25">
      <c r="A3155" t="s">
        <v>4069</v>
      </c>
      <c r="B3155" s="170">
        <v>48876</v>
      </c>
    </row>
    <row r="3156" spans="1:2" x14ac:dyDescent="0.25">
      <c r="A3156" t="s">
        <v>4070</v>
      </c>
      <c r="B3156" s="170">
        <v>48903</v>
      </c>
    </row>
    <row r="3157" spans="1:2" x14ac:dyDescent="0.25">
      <c r="A3157" t="s">
        <v>4071</v>
      </c>
      <c r="B3157" s="170">
        <v>48917</v>
      </c>
    </row>
    <row r="3158" spans="1:2" x14ac:dyDescent="0.25">
      <c r="A3158" t="s">
        <v>4072</v>
      </c>
      <c r="B3158" s="170">
        <v>48920</v>
      </c>
    </row>
    <row r="3159" spans="1:2" x14ac:dyDescent="0.25">
      <c r="A3159" t="s">
        <v>4073</v>
      </c>
      <c r="B3159" s="170">
        <v>48934</v>
      </c>
    </row>
    <row r="3160" spans="1:2" x14ac:dyDescent="0.25">
      <c r="A3160" t="s">
        <v>4074</v>
      </c>
      <c r="B3160" s="170">
        <v>48948</v>
      </c>
    </row>
    <row r="3161" spans="1:2" x14ac:dyDescent="0.25">
      <c r="A3161" t="s">
        <v>4075</v>
      </c>
      <c r="B3161" s="170">
        <v>48951</v>
      </c>
    </row>
    <row r="3162" spans="1:2" x14ac:dyDescent="0.25">
      <c r="A3162" t="s">
        <v>4076</v>
      </c>
      <c r="B3162" s="170">
        <v>48965</v>
      </c>
    </row>
    <row r="3163" spans="1:2" x14ac:dyDescent="0.25">
      <c r="A3163" t="s">
        <v>4077</v>
      </c>
      <c r="B3163" s="170">
        <v>48979</v>
      </c>
    </row>
    <row r="3164" spans="1:2" x14ac:dyDescent="0.25">
      <c r="A3164" t="s">
        <v>4078</v>
      </c>
      <c r="B3164" s="170">
        <v>48982</v>
      </c>
    </row>
    <row r="3165" spans="1:2" x14ac:dyDescent="0.25">
      <c r="A3165" t="s">
        <v>4079</v>
      </c>
      <c r="B3165" s="170">
        <v>48996</v>
      </c>
    </row>
    <row r="3166" spans="1:2" x14ac:dyDescent="0.25">
      <c r="A3166" t="s">
        <v>4080</v>
      </c>
      <c r="B3166" s="170">
        <v>49000</v>
      </c>
    </row>
    <row r="3167" spans="1:2" x14ac:dyDescent="0.25">
      <c r="A3167" t="s">
        <v>4081</v>
      </c>
      <c r="B3167" s="170">
        <v>49014</v>
      </c>
    </row>
    <row r="3168" spans="1:2" x14ac:dyDescent="0.25">
      <c r="A3168" t="s">
        <v>4082</v>
      </c>
      <c r="B3168" s="170">
        <v>49028</v>
      </c>
    </row>
    <row r="3169" spans="1:2" x14ac:dyDescent="0.25">
      <c r="A3169" t="s">
        <v>4083</v>
      </c>
      <c r="B3169" s="170">
        <v>49031</v>
      </c>
    </row>
    <row r="3170" spans="1:2" x14ac:dyDescent="0.25">
      <c r="A3170" t="s">
        <v>4084</v>
      </c>
      <c r="B3170" s="170">
        <v>49045</v>
      </c>
    </row>
    <row r="3171" spans="1:2" x14ac:dyDescent="0.25">
      <c r="A3171" t="s">
        <v>4085</v>
      </c>
      <c r="B3171" s="170">
        <v>49059</v>
      </c>
    </row>
    <row r="3172" spans="1:2" x14ac:dyDescent="0.25">
      <c r="A3172" t="s">
        <v>4086</v>
      </c>
      <c r="B3172" s="170">
        <v>49062</v>
      </c>
    </row>
    <row r="3173" spans="1:2" x14ac:dyDescent="0.25">
      <c r="A3173" t="s">
        <v>4087</v>
      </c>
      <c r="B3173" s="170">
        <v>49076</v>
      </c>
    </row>
    <row r="3174" spans="1:2" x14ac:dyDescent="0.25">
      <c r="A3174" t="s">
        <v>4088</v>
      </c>
      <c r="B3174" s="170">
        <v>49093</v>
      </c>
    </row>
    <row r="3175" spans="1:2" x14ac:dyDescent="0.25">
      <c r="A3175" t="s">
        <v>4089</v>
      </c>
      <c r="B3175" s="170">
        <v>49103</v>
      </c>
    </row>
    <row r="3176" spans="1:2" x14ac:dyDescent="0.25">
      <c r="A3176" t="s">
        <v>4090</v>
      </c>
      <c r="B3176" s="170">
        <v>49117</v>
      </c>
    </row>
    <row r="3177" spans="1:2" x14ac:dyDescent="0.25">
      <c r="A3177" t="s">
        <v>4091</v>
      </c>
      <c r="B3177" s="170">
        <v>49120</v>
      </c>
    </row>
    <row r="3178" spans="1:2" x14ac:dyDescent="0.25">
      <c r="A3178" t="s">
        <v>4092</v>
      </c>
      <c r="B3178" s="170">
        <v>49148</v>
      </c>
    </row>
    <row r="3179" spans="1:2" x14ac:dyDescent="0.25">
      <c r="A3179" t="s">
        <v>4093</v>
      </c>
      <c r="B3179" s="170">
        <v>49151</v>
      </c>
    </row>
    <row r="3180" spans="1:2" x14ac:dyDescent="0.25">
      <c r="A3180" t="s">
        <v>4094</v>
      </c>
      <c r="B3180" s="170">
        <v>49165</v>
      </c>
    </row>
    <row r="3181" spans="1:2" x14ac:dyDescent="0.25">
      <c r="A3181" t="s">
        <v>4095</v>
      </c>
      <c r="B3181" s="170">
        <v>49179</v>
      </c>
    </row>
    <row r="3182" spans="1:2" x14ac:dyDescent="0.25">
      <c r="A3182" t="s">
        <v>4096</v>
      </c>
      <c r="B3182" s="170">
        <v>49182</v>
      </c>
    </row>
    <row r="3183" spans="1:2" x14ac:dyDescent="0.25">
      <c r="A3183" t="s">
        <v>4097</v>
      </c>
      <c r="B3183" s="170">
        <v>49196</v>
      </c>
    </row>
    <row r="3184" spans="1:2" x14ac:dyDescent="0.25">
      <c r="A3184" t="s">
        <v>4098</v>
      </c>
      <c r="B3184" s="170">
        <v>49206</v>
      </c>
    </row>
    <row r="3185" spans="1:2" x14ac:dyDescent="0.25">
      <c r="A3185" t="s">
        <v>4099</v>
      </c>
      <c r="B3185" s="170">
        <v>49219</v>
      </c>
    </row>
    <row r="3186" spans="1:2" x14ac:dyDescent="0.25">
      <c r="A3186" t="s">
        <v>4100</v>
      </c>
      <c r="B3186" s="170">
        <v>49223</v>
      </c>
    </row>
    <row r="3187" spans="1:2" x14ac:dyDescent="0.25">
      <c r="A3187" t="s">
        <v>4101</v>
      </c>
      <c r="B3187" s="170">
        <v>49237</v>
      </c>
    </row>
    <row r="3188" spans="1:2" x14ac:dyDescent="0.25">
      <c r="A3188" t="s">
        <v>4102</v>
      </c>
      <c r="B3188" s="170">
        <v>49240</v>
      </c>
    </row>
    <row r="3189" spans="1:2" x14ac:dyDescent="0.25">
      <c r="A3189" t="s">
        <v>4103</v>
      </c>
      <c r="B3189" s="170">
        <v>49254</v>
      </c>
    </row>
    <row r="3190" spans="1:2" x14ac:dyDescent="0.25">
      <c r="A3190" t="s">
        <v>4104</v>
      </c>
      <c r="B3190" s="170">
        <v>49268</v>
      </c>
    </row>
    <row r="3191" spans="1:2" x14ac:dyDescent="0.25">
      <c r="A3191" t="s">
        <v>4105</v>
      </c>
      <c r="B3191" s="170">
        <v>49271</v>
      </c>
    </row>
    <row r="3192" spans="1:2" x14ac:dyDescent="0.25">
      <c r="A3192" t="s">
        <v>4106</v>
      </c>
      <c r="B3192" s="170">
        <v>49285</v>
      </c>
    </row>
    <row r="3193" spans="1:2" x14ac:dyDescent="0.25">
      <c r="A3193" t="s">
        <v>4107</v>
      </c>
      <c r="B3193" s="170">
        <v>49299</v>
      </c>
    </row>
    <row r="3194" spans="1:2" x14ac:dyDescent="0.25">
      <c r="A3194" t="s">
        <v>4108</v>
      </c>
      <c r="B3194" s="170">
        <v>49309</v>
      </c>
    </row>
    <row r="3195" spans="1:2" x14ac:dyDescent="0.25">
      <c r="A3195" t="s">
        <v>4109</v>
      </c>
      <c r="B3195" s="170">
        <v>49312</v>
      </c>
    </row>
    <row r="3196" spans="1:2" x14ac:dyDescent="0.25">
      <c r="A3196" t="s">
        <v>4110</v>
      </c>
      <c r="B3196" s="170">
        <v>49326</v>
      </c>
    </row>
    <row r="3197" spans="1:2" x14ac:dyDescent="0.25">
      <c r="A3197" t="s">
        <v>4111</v>
      </c>
      <c r="B3197" s="170">
        <v>49334</v>
      </c>
    </row>
    <row r="3198" spans="1:2" x14ac:dyDescent="0.25">
      <c r="A3198" t="s">
        <v>4112</v>
      </c>
      <c r="B3198" s="170">
        <v>49343</v>
      </c>
    </row>
    <row r="3199" spans="1:2" x14ac:dyDescent="0.25">
      <c r="A3199" t="s">
        <v>4113</v>
      </c>
      <c r="B3199" s="170">
        <v>49357</v>
      </c>
    </row>
    <row r="3200" spans="1:2" x14ac:dyDescent="0.25">
      <c r="A3200" t="s">
        <v>4114</v>
      </c>
      <c r="B3200" s="170">
        <v>49360</v>
      </c>
    </row>
    <row r="3201" spans="1:2" x14ac:dyDescent="0.25">
      <c r="A3201" t="s">
        <v>4115</v>
      </c>
      <c r="B3201" s="170">
        <v>49374</v>
      </c>
    </row>
    <row r="3202" spans="1:2" x14ac:dyDescent="0.25">
      <c r="A3202" t="s">
        <v>4116</v>
      </c>
      <c r="B3202" s="170">
        <v>49388</v>
      </c>
    </row>
    <row r="3203" spans="1:2" x14ac:dyDescent="0.25">
      <c r="A3203" t="s">
        <v>4117</v>
      </c>
      <c r="B3203" s="170">
        <v>49391</v>
      </c>
    </row>
    <row r="3204" spans="1:2" x14ac:dyDescent="0.25">
      <c r="A3204" t="s">
        <v>4118</v>
      </c>
      <c r="B3204" s="170">
        <v>49401</v>
      </c>
    </row>
    <row r="3205" spans="1:2" x14ac:dyDescent="0.25">
      <c r="A3205" t="s">
        <v>4119</v>
      </c>
      <c r="B3205" s="170">
        <v>49415</v>
      </c>
    </row>
    <row r="3206" spans="1:2" x14ac:dyDescent="0.25">
      <c r="A3206" t="s">
        <v>4120</v>
      </c>
      <c r="B3206" s="170">
        <v>49429</v>
      </c>
    </row>
    <row r="3207" spans="1:2" x14ac:dyDescent="0.25">
      <c r="A3207" t="s">
        <v>4121</v>
      </c>
      <c r="B3207" s="170">
        <v>49432</v>
      </c>
    </row>
    <row r="3208" spans="1:2" x14ac:dyDescent="0.25">
      <c r="A3208" t="s">
        <v>4122</v>
      </c>
      <c r="B3208" s="170">
        <v>49446</v>
      </c>
    </row>
    <row r="3209" spans="1:2" x14ac:dyDescent="0.25">
      <c r="A3209" t="s">
        <v>4123</v>
      </c>
      <c r="B3209" s="170">
        <v>49450</v>
      </c>
    </row>
    <row r="3210" spans="1:2" x14ac:dyDescent="0.25">
      <c r="A3210" t="s">
        <v>4124</v>
      </c>
      <c r="B3210" s="170">
        <v>49463</v>
      </c>
    </row>
    <row r="3211" spans="1:2" x14ac:dyDescent="0.25">
      <c r="A3211" t="s">
        <v>4125</v>
      </c>
      <c r="B3211" s="170">
        <v>49477</v>
      </c>
    </row>
    <row r="3212" spans="1:2" x14ac:dyDescent="0.25">
      <c r="A3212" t="s">
        <v>4126</v>
      </c>
      <c r="B3212" s="170">
        <v>49480</v>
      </c>
    </row>
    <row r="3213" spans="1:2" x14ac:dyDescent="0.25">
      <c r="A3213" t="s">
        <v>4127</v>
      </c>
      <c r="B3213" s="170">
        <v>49494</v>
      </c>
    </row>
    <row r="3214" spans="1:2" x14ac:dyDescent="0.25">
      <c r="A3214" t="s">
        <v>4128</v>
      </c>
      <c r="B3214" s="170">
        <v>49504</v>
      </c>
    </row>
    <row r="3215" spans="1:2" x14ac:dyDescent="0.25">
      <c r="A3215" t="s">
        <v>4129</v>
      </c>
      <c r="B3215" s="170">
        <v>49518</v>
      </c>
    </row>
    <row r="3216" spans="1:2" x14ac:dyDescent="0.25">
      <c r="A3216" t="s">
        <v>4130</v>
      </c>
      <c r="B3216" s="170">
        <v>49521</v>
      </c>
    </row>
    <row r="3217" spans="1:2" x14ac:dyDescent="0.25">
      <c r="A3217" t="s">
        <v>4131</v>
      </c>
      <c r="B3217" s="170">
        <v>49535</v>
      </c>
    </row>
    <row r="3218" spans="1:2" x14ac:dyDescent="0.25">
      <c r="A3218" t="s">
        <v>4132</v>
      </c>
      <c r="B3218" s="170">
        <v>49549</v>
      </c>
    </row>
    <row r="3219" spans="1:2" x14ac:dyDescent="0.25">
      <c r="A3219" t="s">
        <v>4133</v>
      </c>
      <c r="B3219" s="170">
        <v>49566</v>
      </c>
    </row>
    <row r="3220" spans="1:2" x14ac:dyDescent="0.25">
      <c r="A3220" t="s">
        <v>4134</v>
      </c>
      <c r="B3220" s="170">
        <v>49575</v>
      </c>
    </row>
    <row r="3221" spans="1:2" x14ac:dyDescent="0.25">
      <c r="A3221" t="s">
        <v>4135</v>
      </c>
      <c r="B3221" s="170">
        <v>49583</v>
      </c>
    </row>
    <row r="3222" spans="1:2" x14ac:dyDescent="0.25">
      <c r="A3222" t="s">
        <v>4136</v>
      </c>
      <c r="B3222" s="170">
        <v>49597</v>
      </c>
    </row>
    <row r="3223" spans="1:2" x14ac:dyDescent="0.25">
      <c r="A3223" t="s">
        <v>4137</v>
      </c>
      <c r="B3223" s="170">
        <v>49607</v>
      </c>
    </row>
    <row r="3224" spans="1:2" x14ac:dyDescent="0.25">
      <c r="A3224" t="s">
        <v>4138</v>
      </c>
      <c r="B3224" s="170">
        <v>49610</v>
      </c>
    </row>
    <row r="3225" spans="1:2" x14ac:dyDescent="0.25">
      <c r="A3225" t="s">
        <v>4139</v>
      </c>
      <c r="B3225" s="170">
        <v>49624</v>
      </c>
    </row>
    <row r="3226" spans="1:2" x14ac:dyDescent="0.25">
      <c r="A3226" t="s">
        <v>4140</v>
      </c>
      <c r="B3226" s="170">
        <v>49641</v>
      </c>
    </row>
    <row r="3227" spans="1:2" x14ac:dyDescent="0.25">
      <c r="A3227" t="s">
        <v>4141</v>
      </c>
      <c r="B3227" s="170">
        <v>49655</v>
      </c>
    </row>
    <row r="3228" spans="1:2" x14ac:dyDescent="0.25">
      <c r="A3228" t="s">
        <v>4142</v>
      </c>
      <c r="B3228" s="170">
        <v>49686</v>
      </c>
    </row>
    <row r="3229" spans="1:2" x14ac:dyDescent="0.25">
      <c r="A3229" t="s">
        <v>4143</v>
      </c>
      <c r="B3229" s="170">
        <v>49998</v>
      </c>
    </row>
    <row r="3230" spans="1:2" x14ac:dyDescent="0.25">
      <c r="A3230" t="s">
        <v>4144</v>
      </c>
      <c r="B3230" s="170">
        <v>50245</v>
      </c>
    </row>
    <row r="3231" spans="1:2" x14ac:dyDescent="0.25">
      <c r="A3231" t="s">
        <v>4145</v>
      </c>
      <c r="B3231" s="170">
        <v>50512</v>
      </c>
    </row>
    <row r="3232" spans="1:2" x14ac:dyDescent="0.25">
      <c r="A3232" t="s">
        <v>4146</v>
      </c>
      <c r="B3232" s="170">
        <v>51010</v>
      </c>
    </row>
    <row r="3233" spans="1:2" x14ac:dyDescent="0.25">
      <c r="A3233" t="s">
        <v>4147</v>
      </c>
      <c r="B3233" s="170">
        <v>51024</v>
      </c>
    </row>
    <row r="3234" spans="1:2" x14ac:dyDescent="0.25">
      <c r="A3234" t="s">
        <v>4148</v>
      </c>
      <c r="B3234" s="170">
        <v>51038</v>
      </c>
    </row>
    <row r="3235" spans="1:2" x14ac:dyDescent="0.25">
      <c r="A3235" t="s">
        <v>4149</v>
      </c>
      <c r="B3235" s="170">
        <v>51041</v>
      </c>
    </row>
    <row r="3236" spans="1:2" x14ac:dyDescent="0.25">
      <c r="A3236" t="s">
        <v>4150</v>
      </c>
      <c r="B3236" s="170">
        <v>51055</v>
      </c>
    </row>
    <row r="3237" spans="1:2" x14ac:dyDescent="0.25">
      <c r="A3237" t="s">
        <v>4151</v>
      </c>
      <c r="B3237" s="170">
        <v>51069</v>
      </c>
    </row>
    <row r="3238" spans="1:2" x14ac:dyDescent="0.25">
      <c r="A3238" t="s">
        <v>4152</v>
      </c>
      <c r="B3238" s="170">
        <v>51072</v>
      </c>
    </row>
    <row r="3239" spans="1:2" x14ac:dyDescent="0.25">
      <c r="A3239" t="s">
        <v>4153</v>
      </c>
      <c r="B3239" s="170">
        <v>51086</v>
      </c>
    </row>
    <row r="3240" spans="1:2" x14ac:dyDescent="0.25">
      <c r="A3240" t="s">
        <v>4154</v>
      </c>
      <c r="B3240" s="170">
        <v>51097</v>
      </c>
    </row>
    <row r="3241" spans="1:2" x14ac:dyDescent="0.25">
      <c r="A3241" t="s">
        <v>4155</v>
      </c>
      <c r="B3241" s="170">
        <v>51102</v>
      </c>
    </row>
    <row r="3242" spans="1:2" x14ac:dyDescent="0.25">
      <c r="A3242" t="s">
        <v>4156</v>
      </c>
      <c r="B3242" s="170">
        <v>51127</v>
      </c>
    </row>
    <row r="3243" spans="1:2" x14ac:dyDescent="0.25">
      <c r="A3243" t="s">
        <v>4157</v>
      </c>
      <c r="B3243" s="170">
        <v>51130</v>
      </c>
    </row>
    <row r="3244" spans="1:2" x14ac:dyDescent="0.25">
      <c r="A3244" t="s">
        <v>4158</v>
      </c>
      <c r="B3244" s="170">
        <v>51158</v>
      </c>
    </row>
    <row r="3245" spans="1:2" x14ac:dyDescent="0.25">
      <c r="A3245" t="s">
        <v>4159</v>
      </c>
      <c r="B3245" s="170">
        <v>51161</v>
      </c>
    </row>
    <row r="3246" spans="1:2" x14ac:dyDescent="0.25">
      <c r="A3246" t="s">
        <v>4160</v>
      </c>
      <c r="B3246" s="170">
        <v>51175</v>
      </c>
    </row>
    <row r="3247" spans="1:2" x14ac:dyDescent="0.25">
      <c r="A3247" t="s">
        <v>4161</v>
      </c>
      <c r="B3247" s="170">
        <v>51189</v>
      </c>
    </row>
    <row r="3248" spans="1:2" x14ac:dyDescent="0.25">
      <c r="A3248" t="s">
        <v>4162</v>
      </c>
      <c r="B3248" s="170">
        <v>51192</v>
      </c>
    </row>
    <row r="3249" spans="1:2" x14ac:dyDescent="0.25">
      <c r="A3249" t="s">
        <v>4163</v>
      </c>
      <c r="B3249" s="170">
        <v>51202</v>
      </c>
    </row>
    <row r="3250" spans="1:2" x14ac:dyDescent="0.25">
      <c r="A3250" t="s">
        <v>4164</v>
      </c>
      <c r="B3250" s="170">
        <v>51216</v>
      </c>
    </row>
    <row r="3251" spans="1:2" x14ac:dyDescent="0.25">
      <c r="A3251" t="s">
        <v>4165</v>
      </c>
      <c r="B3251" s="170">
        <v>51233</v>
      </c>
    </row>
    <row r="3252" spans="1:2" x14ac:dyDescent="0.25">
      <c r="A3252" t="s">
        <v>4166</v>
      </c>
      <c r="B3252" s="170">
        <v>51250</v>
      </c>
    </row>
    <row r="3253" spans="1:2" x14ac:dyDescent="0.25">
      <c r="A3253" t="s">
        <v>4167</v>
      </c>
      <c r="B3253" s="170">
        <v>51264</v>
      </c>
    </row>
    <row r="3254" spans="1:2" x14ac:dyDescent="0.25">
      <c r="A3254" t="s">
        <v>4168</v>
      </c>
      <c r="B3254" s="170">
        <v>51278</v>
      </c>
    </row>
    <row r="3255" spans="1:2" x14ac:dyDescent="0.25">
      <c r="A3255" t="s">
        <v>4169</v>
      </c>
      <c r="B3255" s="170">
        <v>51281</v>
      </c>
    </row>
    <row r="3256" spans="1:2" x14ac:dyDescent="0.25">
      <c r="A3256" t="s">
        <v>4170</v>
      </c>
      <c r="B3256" s="170">
        <v>51295</v>
      </c>
    </row>
    <row r="3257" spans="1:2" x14ac:dyDescent="0.25">
      <c r="A3257" t="s">
        <v>4171</v>
      </c>
      <c r="B3257" s="170">
        <v>51305</v>
      </c>
    </row>
    <row r="3258" spans="1:2" x14ac:dyDescent="0.25">
      <c r="A3258" t="s">
        <v>4172</v>
      </c>
      <c r="B3258" s="170">
        <v>51319</v>
      </c>
    </row>
    <row r="3259" spans="1:2" x14ac:dyDescent="0.25">
      <c r="A3259" t="s">
        <v>4173</v>
      </c>
      <c r="B3259" s="170">
        <v>51322</v>
      </c>
    </row>
    <row r="3260" spans="1:2" x14ac:dyDescent="0.25">
      <c r="A3260" t="s">
        <v>4174</v>
      </c>
      <c r="B3260" s="170">
        <v>51336</v>
      </c>
    </row>
    <row r="3261" spans="1:2" x14ac:dyDescent="0.25">
      <c r="A3261" t="s">
        <v>4175</v>
      </c>
      <c r="B3261" s="170">
        <v>51343</v>
      </c>
    </row>
    <row r="3262" spans="1:2" x14ac:dyDescent="0.25">
      <c r="A3262" t="s">
        <v>4176</v>
      </c>
      <c r="B3262" s="170">
        <v>51353</v>
      </c>
    </row>
    <row r="3263" spans="1:2" x14ac:dyDescent="0.25">
      <c r="A3263" t="s">
        <v>4177</v>
      </c>
      <c r="B3263" s="170">
        <v>51367</v>
      </c>
    </row>
    <row r="3264" spans="1:2" x14ac:dyDescent="0.25">
      <c r="A3264" t="s">
        <v>4178</v>
      </c>
      <c r="B3264" s="170">
        <v>51370</v>
      </c>
    </row>
    <row r="3265" spans="1:2" x14ac:dyDescent="0.25">
      <c r="A3265" t="s">
        <v>4179</v>
      </c>
      <c r="B3265" s="170">
        <v>51384</v>
      </c>
    </row>
    <row r="3266" spans="1:2" x14ac:dyDescent="0.25">
      <c r="A3266" t="s">
        <v>4180</v>
      </c>
      <c r="B3266" s="170">
        <v>51398</v>
      </c>
    </row>
    <row r="3267" spans="1:2" x14ac:dyDescent="0.25">
      <c r="A3267" t="s">
        <v>4181</v>
      </c>
      <c r="B3267" s="170">
        <v>51408</v>
      </c>
    </row>
    <row r="3268" spans="1:2" x14ac:dyDescent="0.25">
      <c r="A3268" t="s">
        <v>4182</v>
      </c>
      <c r="B3268" s="170">
        <v>51411</v>
      </c>
    </row>
    <row r="3269" spans="1:2" x14ac:dyDescent="0.25">
      <c r="A3269" t="s">
        <v>4183</v>
      </c>
      <c r="B3269" s="170">
        <v>51439</v>
      </c>
    </row>
    <row r="3270" spans="1:2" x14ac:dyDescent="0.25">
      <c r="A3270" t="s">
        <v>4184</v>
      </c>
      <c r="B3270" s="170">
        <v>51442</v>
      </c>
    </row>
    <row r="3271" spans="1:2" x14ac:dyDescent="0.25">
      <c r="A3271" t="s">
        <v>4185</v>
      </c>
      <c r="B3271" s="170">
        <v>51456</v>
      </c>
    </row>
    <row r="3272" spans="1:2" x14ac:dyDescent="0.25">
      <c r="A3272" t="s">
        <v>4186</v>
      </c>
      <c r="B3272" s="170">
        <v>51469</v>
      </c>
    </row>
    <row r="3273" spans="1:2" x14ac:dyDescent="0.25">
      <c r="A3273" t="s">
        <v>4187</v>
      </c>
      <c r="B3273" s="170">
        <v>51473</v>
      </c>
    </row>
    <row r="3274" spans="1:2" x14ac:dyDescent="0.25">
      <c r="A3274" t="s">
        <v>4188</v>
      </c>
      <c r="B3274" s="170">
        <v>51487</v>
      </c>
    </row>
    <row r="3275" spans="1:2" x14ac:dyDescent="0.25">
      <c r="A3275" t="s">
        <v>4189</v>
      </c>
      <c r="B3275" s="170">
        <v>51490</v>
      </c>
    </row>
    <row r="3276" spans="1:2" x14ac:dyDescent="0.25">
      <c r="A3276" t="s">
        <v>4190</v>
      </c>
      <c r="B3276" s="170">
        <v>51500</v>
      </c>
    </row>
    <row r="3277" spans="1:2" x14ac:dyDescent="0.25">
      <c r="A3277" t="s">
        <v>4191</v>
      </c>
      <c r="B3277" s="170">
        <v>51514</v>
      </c>
    </row>
    <row r="3278" spans="1:2" x14ac:dyDescent="0.25">
      <c r="A3278" t="s">
        <v>4192</v>
      </c>
      <c r="B3278" s="170">
        <v>51528</v>
      </c>
    </row>
    <row r="3279" spans="1:2" x14ac:dyDescent="0.25">
      <c r="A3279" t="s">
        <v>4193</v>
      </c>
      <c r="B3279" s="170">
        <v>51531</v>
      </c>
    </row>
    <row r="3280" spans="1:2" x14ac:dyDescent="0.25">
      <c r="A3280" t="s">
        <v>4194</v>
      </c>
      <c r="B3280" s="170">
        <v>51559</v>
      </c>
    </row>
    <row r="3281" spans="1:2" x14ac:dyDescent="0.25">
      <c r="A3281" t="s">
        <v>4195</v>
      </c>
      <c r="B3281" s="170">
        <v>51562</v>
      </c>
    </row>
    <row r="3282" spans="1:2" x14ac:dyDescent="0.25">
      <c r="A3282" t="s">
        <v>4196</v>
      </c>
      <c r="B3282" s="170">
        <v>51584</v>
      </c>
    </row>
    <row r="3283" spans="1:2" x14ac:dyDescent="0.25">
      <c r="A3283" t="s">
        <v>4197</v>
      </c>
      <c r="B3283" s="170">
        <v>51593</v>
      </c>
    </row>
    <row r="3284" spans="1:2" x14ac:dyDescent="0.25">
      <c r="A3284" t="s">
        <v>4198</v>
      </c>
      <c r="B3284" s="170">
        <v>51603</v>
      </c>
    </row>
    <row r="3285" spans="1:2" x14ac:dyDescent="0.25">
      <c r="A3285" t="s">
        <v>4199</v>
      </c>
      <c r="B3285" s="170">
        <v>51617</v>
      </c>
    </row>
    <row r="3286" spans="1:2" x14ac:dyDescent="0.25">
      <c r="A3286" t="s">
        <v>4200</v>
      </c>
      <c r="B3286" s="170">
        <v>51620</v>
      </c>
    </row>
    <row r="3287" spans="1:2" x14ac:dyDescent="0.25">
      <c r="A3287" t="s">
        <v>4201</v>
      </c>
      <c r="B3287" s="170">
        <v>51634</v>
      </c>
    </row>
    <row r="3288" spans="1:2" x14ac:dyDescent="0.25">
      <c r="A3288" t="s">
        <v>4202</v>
      </c>
      <c r="B3288" s="170">
        <v>51648</v>
      </c>
    </row>
    <row r="3289" spans="1:2" x14ac:dyDescent="0.25">
      <c r="A3289" t="s">
        <v>4203</v>
      </c>
      <c r="B3289" s="170">
        <v>51651</v>
      </c>
    </row>
    <row r="3290" spans="1:2" x14ac:dyDescent="0.25">
      <c r="A3290" t="s">
        <v>4204</v>
      </c>
      <c r="B3290" s="170">
        <v>51665</v>
      </c>
    </row>
    <row r="3291" spans="1:2" x14ac:dyDescent="0.25">
      <c r="A3291" t="s">
        <v>4205</v>
      </c>
      <c r="B3291" s="170">
        <v>51679</v>
      </c>
    </row>
    <row r="3292" spans="1:2" x14ac:dyDescent="0.25">
      <c r="A3292" t="s">
        <v>4206</v>
      </c>
      <c r="B3292" s="170">
        <v>51682</v>
      </c>
    </row>
    <row r="3293" spans="1:2" x14ac:dyDescent="0.25">
      <c r="A3293" t="s">
        <v>4207</v>
      </c>
      <c r="B3293" s="170">
        <v>51696</v>
      </c>
    </row>
    <row r="3294" spans="1:2" x14ac:dyDescent="0.25">
      <c r="A3294" t="s">
        <v>4208</v>
      </c>
      <c r="B3294" s="170">
        <v>51706</v>
      </c>
    </row>
    <row r="3295" spans="1:2" x14ac:dyDescent="0.25">
      <c r="A3295" t="s">
        <v>4209</v>
      </c>
      <c r="B3295" s="170">
        <v>51715</v>
      </c>
    </row>
    <row r="3296" spans="1:2" x14ac:dyDescent="0.25">
      <c r="A3296" t="s">
        <v>4210</v>
      </c>
      <c r="B3296" s="170">
        <v>51723</v>
      </c>
    </row>
    <row r="3297" spans="1:2" x14ac:dyDescent="0.25">
      <c r="A3297" t="s">
        <v>4211</v>
      </c>
      <c r="B3297" s="170">
        <v>51737</v>
      </c>
    </row>
    <row r="3298" spans="1:2" x14ac:dyDescent="0.25">
      <c r="A3298" t="s">
        <v>4212</v>
      </c>
      <c r="B3298" s="170">
        <v>51740</v>
      </c>
    </row>
    <row r="3299" spans="1:2" x14ac:dyDescent="0.25">
      <c r="A3299" t="s">
        <v>4213</v>
      </c>
      <c r="B3299" s="170">
        <v>51754</v>
      </c>
    </row>
    <row r="3300" spans="1:2" x14ac:dyDescent="0.25">
      <c r="A3300" t="s">
        <v>4214</v>
      </c>
      <c r="B3300" s="170">
        <v>51768</v>
      </c>
    </row>
    <row r="3301" spans="1:2" x14ac:dyDescent="0.25">
      <c r="A3301" t="s">
        <v>4215</v>
      </c>
      <c r="B3301" s="170">
        <v>51771</v>
      </c>
    </row>
    <row r="3302" spans="1:2" x14ac:dyDescent="0.25">
      <c r="A3302" t="s">
        <v>4216</v>
      </c>
      <c r="B3302" s="170">
        <v>51785</v>
      </c>
    </row>
    <row r="3303" spans="1:2" x14ac:dyDescent="0.25">
      <c r="A3303" t="s">
        <v>4217</v>
      </c>
      <c r="B3303" s="170">
        <v>51799</v>
      </c>
    </row>
    <row r="3304" spans="1:2" x14ac:dyDescent="0.25">
      <c r="A3304" t="s">
        <v>4218</v>
      </c>
      <c r="B3304" s="170">
        <v>51809</v>
      </c>
    </row>
    <row r="3305" spans="1:2" x14ac:dyDescent="0.25">
      <c r="A3305" t="s">
        <v>4219</v>
      </c>
      <c r="B3305" s="170">
        <v>51812</v>
      </c>
    </row>
    <row r="3306" spans="1:2" x14ac:dyDescent="0.25">
      <c r="A3306" t="s">
        <v>4220</v>
      </c>
      <c r="B3306" s="170">
        <v>51826</v>
      </c>
    </row>
    <row r="3307" spans="1:2" x14ac:dyDescent="0.25">
      <c r="A3307" t="s">
        <v>4221</v>
      </c>
      <c r="B3307" s="170">
        <v>51830</v>
      </c>
    </row>
    <row r="3308" spans="1:2" x14ac:dyDescent="0.25">
      <c r="A3308" t="s">
        <v>4222</v>
      </c>
      <c r="B3308" s="170">
        <v>51843</v>
      </c>
    </row>
    <row r="3309" spans="1:2" x14ac:dyDescent="0.25">
      <c r="A3309" t="s">
        <v>4223</v>
      </c>
      <c r="B3309" s="170">
        <v>51857</v>
      </c>
    </row>
    <row r="3310" spans="1:2" x14ac:dyDescent="0.25">
      <c r="A3310" t="s">
        <v>4224</v>
      </c>
      <c r="B3310" s="170">
        <v>51860</v>
      </c>
    </row>
    <row r="3311" spans="1:2" x14ac:dyDescent="0.25">
      <c r="A3311" t="s">
        <v>4225</v>
      </c>
      <c r="B3311" s="170">
        <v>51874</v>
      </c>
    </row>
    <row r="3312" spans="1:2" x14ac:dyDescent="0.25">
      <c r="A3312" t="s">
        <v>4226</v>
      </c>
      <c r="B3312" s="170">
        <v>51888</v>
      </c>
    </row>
    <row r="3313" spans="1:2" x14ac:dyDescent="0.25">
      <c r="A3313" t="s">
        <v>4227</v>
      </c>
      <c r="B3313" s="170">
        <v>51891</v>
      </c>
    </row>
    <row r="3314" spans="1:2" x14ac:dyDescent="0.25">
      <c r="A3314" t="s">
        <v>4228</v>
      </c>
      <c r="B3314" s="170">
        <v>51901</v>
      </c>
    </row>
    <row r="3315" spans="1:2" x14ac:dyDescent="0.25">
      <c r="A3315" t="s">
        <v>4229</v>
      </c>
      <c r="B3315" s="170">
        <v>51929</v>
      </c>
    </row>
    <row r="3316" spans="1:2" x14ac:dyDescent="0.25">
      <c r="A3316" t="s">
        <v>4230</v>
      </c>
      <c r="B3316" s="170">
        <v>51932</v>
      </c>
    </row>
    <row r="3317" spans="1:2" x14ac:dyDescent="0.25">
      <c r="A3317" t="s">
        <v>4231</v>
      </c>
      <c r="B3317" s="170">
        <v>51946</v>
      </c>
    </row>
    <row r="3318" spans="1:2" x14ac:dyDescent="0.25">
      <c r="A3318" t="s">
        <v>4232</v>
      </c>
      <c r="B3318" s="170">
        <v>51956</v>
      </c>
    </row>
    <row r="3319" spans="1:2" x14ac:dyDescent="0.25">
      <c r="A3319" t="s">
        <v>4233</v>
      </c>
      <c r="B3319" s="170">
        <v>51963</v>
      </c>
    </row>
    <row r="3320" spans="1:2" x14ac:dyDescent="0.25">
      <c r="A3320" t="s">
        <v>4234</v>
      </c>
      <c r="B3320" s="170">
        <v>51977</v>
      </c>
    </row>
    <row r="3321" spans="1:2" x14ac:dyDescent="0.25">
      <c r="A3321" t="s">
        <v>4235</v>
      </c>
      <c r="B3321" s="170">
        <v>51980</v>
      </c>
    </row>
    <row r="3322" spans="1:2" x14ac:dyDescent="0.25">
      <c r="A3322" t="s">
        <v>4236</v>
      </c>
      <c r="B3322" s="170">
        <v>51994</v>
      </c>
    </row>
    <row r="3323" spans="1:2" x14ac:dyDescent="0.25">
      <c r="A3323" t="s">
        <v>4237</v>
      </c>
      <c r="B3323" s="170">
        <v>52009</v>
      </c>
    </row>
    <row r="3324" spans="1:2" x14ac:dyDescent="0.25">
      <c r="A3324" t="s">
        <v>4238</v>
      </c>
      <c r="B3324" s="170">
        <v>52012</v>
      </c>
    </row>
    <row r="3325" spans="1:2" x14ac:dyDescent="0.25">
      <c r="A3325" t="s">
        <v>4239</v>
      </c>
      <c r="B3325" s="170">
        <v>52026</v>
      </c>
    </row>
    <row r="3326" spans="1:2" x14ac:dyDescent="0.25">
      <c r="A3326" t="s">
        <v>4240</v>
      </c>
      <c r="B3326" s="170">
        <v>52038</v>
      </c>
    </row>
    <row r="3327" spans="1:2" x14ac:dyDescent="0.25">
      <c r="A3327" t="s">
        <v>4241</v>
      </c>
      <c r="B3327" s="170">
        <v>52043</v>
      </c>
    </row>
    <row r="3328" spans="1:2" x14ac:dyDescent="0.25">
      <c r="A3328" t="s">
        <v>4242</v>
      </c>
      <c r="B3328" s="170">
        <v>52057</v>
      </c>
    </row>
    <row r="3329" spans="1:2" x14ac:dyDescent="0.25">
      <c r="A3329" t="s">
        <v>4243</v>
      </c>
      <c r="B3329" s="170">
        <v>52060</v>
      </c>
    </row>
    <row r="3330" spans="1:2" x14ac:dyDescent="0.25">
      <c r="A3330" t="s">
        <v>4244</v>
      </c>
      <c r="B3330" s="170">
        <v>52074</v>
      </c>
    </row>
    <row r="3331" spans="1:2" x14ac:dyDescent="0.25">
      <c r="A3331" t="s">
        <v>4245</v>
      </c>
      <c r="B3331" s="170">
        <v>52088</v>
      </c>
    </row>
    <row r="3332" spans="1:2" x14ac:dyDescent="0.25">
      <c r="A3332" t="s">
        <v>4246</v>
      </c>
      <c r="B3332" s="170">
        <v>52091</v>
      </c>
    </row>
    <row r="3333" spans="1:2" x14ac:dyDescent="0.25">
      <c r="A3333" t="s">
        <v>4247</v>
      </c>
      <c r="B3333" s="170">
        <v>52101</v>
      </c>
    </row>
    <row r="3334" spans="1:2" x14ac:dyDescent="0.25">
      <c r="A3334" t="s">
        <v>4248</v>
      </c>
      <c r="B3334" s="170">
        <v>52115</v>
      </c>
    </row>
    <row r="3335" spans="1:2" x14ac:dyDescent="0.25">
      <c r="A3335" t="s">
        <v>4249</v>
      </c>
      <c r="B3335" s="170">
        <v>52129</v>
      </c>
    </row>
    <row r="3336" spans="1:2" x14ac:dyDescent="0.25">
      <c r="A3336" t="s">
        <v>4250</v>
      </c>
      <c r="B3336" s="170">
        <v>52132</v>
      </c>
    </row>
    <row r="3337" spans="1:2" x14ac:dyDescent="0.25">
      <c r="A3337" t="s">
        <v>4251</v>
      </c>
      <c r="B3337" s="170">
        <v>52146</v>
      </c>
    </row>
    <row r="3338" spans="1:2" x14ac:dyDescent="0.25">
      <c r="A3338" t="s">
        <v>4252</v>
      </c>
      <c r="B3338" s="170">
        <v>52153</v>
      </c>
    </row>
    <row r="3339" spans="1:2" x14ac:dyDescent="0.25">
      <c r="A3339" t="s">
        <v>4253</v>
      </c>
      <c r="B3339" s="170">
        <v>52163</v>
      </c>
    </row>
    <row r="3340" spans="1:2" x14ac:dyDescent="0.25">
      <c r="A3340" t="s">
        <v>4254</v>
      </c>
      <c r="B3340" s="170">
        <v>52177</v>
      </c>
    </row>
    <row r="3341" spans="1:2" x14ac:dyDescent="0.25">
      <c r="A3341" t="s">
        <v>4255</v>
      </c>
      <c r="B3341" s="170">
        <v>52180</v>
      </c>
    </row>
    <row r="3342" spans="1:2" x14ac:dyDescent="0.25">
      <c r="A3342" t="s">
        <v>4256</v>
      </c>
      <c r="B3342" s="170">
        <v>52194</v>
      </c>
    </row>
    <row r="3343" spans="1:2" x14ac:dyDescent="0.25">
      <c r="A3343" t="s">
        <v>4257</v>
      </c>
      <c r="B3343" s="170">
        <v>52218</v>
      </c>
    </row>
    <row r="3344" spans="1:2" x14ac:dyDescent="0.25">
      <c r="A3344" t="s">
        <v>4258</v>
      </c>
      <c r="B3344" s="170">
        <v>52221</v>
      </c>
    </row>
    <row r="3345" spans="1:2" x14ac:dyDescent="0.25">
      <c r="A3345" t="s">
        <v>4259</v>
      </c>
      <c r="B3345" s="170">
        <v>52235</v>
      </c>
    </row>
    <row r="3346" spans="1:2" x14ac:dyDescent="0.25">
      <c r="A3346" t="s">
        <v>4260</v>
      </c>
      <c r="B3346" s="170">
        <v>52249</v>
      </c>
    </row>
    <row r="3347" spans="1:2" x14ac:dyDescent="0.25">
      <c r="A3347" t="s">
        <v>4261</v>
      </c>
      <c r="B3347" s="170">
        <v>52252</v>
      </c>
    </row>
    <row r="3348" spans="1:2" x14ac:dyDescent="0.25">
      <c r="A3348" t="s">
        <v>4262</v>
      </c>
      <c r="B3348" s="170">
        <v>52279</v>
      </c>
    </row>
    <row r="3349" spans="1:2" x14ac:dyDescent="0.25">
      <c r="A3349" t="s">
        <v>4263</v>
      </c>
      <c r="B3349" s="170">
        <v>52283</v>
      </c>
    </row>
    <row r="3350" spans="1:2" x14ac:dyDescent="0.25">
      <c r="A3350" t="s">
        <v>4264</v>
      </c>
      <c r="B3350" s="170">
        <v>52297</v>
      </c>
    </row>
    <row r="3351" spans="1:2" x14ac:dyDescent="0.25">
      <c r="A3351" t="s">
        <v>4265</v>
      </c>
      <c r="B3351" s="170">
        <v>52307</v>
      </c>
    </row>
    <row r="3352" spans="1:2" x14ac:dyDescent="0.25">
      <c r="A3352" t="s">
        <v>4266</v>
      </c>
      <c r="B3352" s="170">
        <v>52310</v>
      </c>
    </row>
    <row r="3353" spans="1:2" x14ac:dyDescent="0.25">
      <c r="A3353" t="s">
        <v>4267</v>
      </c>
      <c r="B3353" s="170">
        <v>52324</v>
      </c>
    </row>
    <row r="3354" spans="1:2" x14ac:dyDescent="0.25">
      <c r="A3354" t="s">
        <v>4268</v>
      </c>
      <c r="B3354" s="170">
        <v>52338</v>
      </c>
    </row>
    <row r="3355" spans="1:2" x14ac:dyDescent="0.25">
      <c r="A3355" t="s">
        <v>4269</v>
      </c>
      <c r="B3355" s="170">
        <v>52341</v>
      </c>
    </row>
    <row r="3356" spans="1:2" x14ac:dyDescent="0.25">
      <c r="A3356" t="s">
        <v>4270</v>
      </c>
      <c r="B3356" s="170">
        <v>52355</v>
      </c>
    </row>
    <row r="3357" spans="1:2" x14ac:dyDescent="0.25">
      <c r="A3357" t="s">
        <v>4271</v>
      </c>
      <c r="B3357" s="170">
        <v>52369</v>
      </c>
    </row>
    <row r="3358" spans="1:2" x14ac:dyDescent="0.25">
      <c r="A3358" t="s">
        <v>4272</v>
      </c>
      <c r="B3358" s="170">
        <v>52372</v>
      </c>
    </row>
    <row r="3359" spans="1:2" x14ac:dyDescent="0.25">
      <c r="A3359" t="s">
        <v>4273</v>
      </c>
      <c r="B3359" s="170">
        <v>52386</v>
      </c>
    </row>
    <row r="3360" spans="1:2" x14ac:dyDescent="0.25">
      <c r="A3360" t="s">
        <v>4274</v>
      </c>
      <c r="B3360" s="170">
        <v>52400</v>
      </c>
    </row>
    <row r="3361" spans="1:2" x14ac:dyDescent="0.25">
      <c r="A3361" t="s">
        <v>4275</v>
      </c>
      <c r="B3361" s="170">
        <v>52413</v>
      </c>
    </row>
    <row r="3362" spans="1:2" x14ac:dyDescent="0.25">
      <c r="A3362" t="s">
        <v>4276</v>
      </c>
      <c r="B3362" s="170">
        <v>53014</v>
      </c>
    </row>
    <row r="3363" spans="1:2" x14ac:dyDescent="0.25">
      <c r="A3363" t="s">
        <v>4277</v>
      </c>
      <c r="B3363" s="170">
        <v>53031</v>
      </c>
    </row>
    <row r="3364" spans="1:2" x14ac:dyDescent="0.25">
      <c r="A3364" t="s">
        <v>4278</v>
      </c>
      <c r="B3364" s="170">
        <v>53045</v>
      </c>
    </row>
    <row r="3365" spans="1:2" x14ac:dyDescent="0.25">
      <c r="A3365" t="s">
        <v>4279</v>
      </c>
      <c r="B3365" s="170">
        <v>53059</v>
      </c>
    </row>
    <row r="3366" spans="1:2" x14ac:dyDescent="0.25">
      <c r="A3366" t="s">
        <v>4280</v>
      </c>
      <c r="B3366" s="170">
        <v>53062</v>
      </c>
    </row>
    <row r="3367" spans="1:2" x14ac:dyDescent="0.25">
      <c r="A3367" t="s">
        <v>4281</v>
      </c>
      <c r="B3367" s="170">
        <v>53076</v>
      </c>
    </row>
    <row r="3368" spans="1:2" x14ac:dyDescent="0.25">
      <c r="A3368" t="s">
        <v>4282</v>
      </c>
      <c r="B3368" s="170">
        <v>53089</v>
      </c>
    </row>
    <row r="3369" spans="1:2" x14ac:dyDescent="0.25">
      <c r="A3369" t="s">
        <v>4283</v>
      </c>
      <c r="B3369" s="170">
        <v>53093</v>
      </c>
    </row>
    <row r="3370" spans="1:2" x14ac:dyDescent="0.25">
      <c r="A3370" t="s">
        <v>4284</v>
      </c>
      <c r="B3370" s="170">
        <v>53103</v>
      </c>
    </row>
    <row r="3371" spans="1:2" x14ac:dyDescent="0.25">
      <c r="A3371" t="s">
        <v>4285</v>
      </c>
      <c r="B3371" s="170">
        <v>53117</v>
      </c>
    </row>
    <row r="3372" spans="1:2" x14ac:dyDescent="0.25">
      <c r="A3372" t="s">
        <v>4286</v>
      </c>
      <c r="B3372" s="170">
        <v>53120</v>
      </c>
    </row>
    <row r="3373" spans="1:2" x14ac:dyDescent="0.25">
      <c r="A3373" t="s">
        <v>4287</v>
      </c>
      <c r="B3373" s="170">
        <v>53134</v>
      </c>
    </row>
    <row r="3374" spans="1:2" x14ac:dyDescent="0.25">
      <c r="A3374" t="s">
        <v>4288</v>
      </c>
      <c r="B3374" s="170">
        <v>53148</v>
      </c>
    </row>
    <row r="3375" spans="1:2" x14ac:dyDescent="0.25">
      <c r="A3375" t="s">
        <v>4289</v>
      </c>
      <c r="B3375" s="170">
        <v>53151</v>
      </c>
    </row>
    <row r="3376" spans="1:2" x14ac:dyDescent="0.25">
      <c r="A3376" t="s">
        <v>4290</v>
      </c>
      <c r="B3376" s="170">
        <v>53165</v>
      </c>
    </row>
    <row r="3377" spans="1:2" x14ac:dyDescent="0.25">
      <c r="A3377" t="s">
        <v>4291</v>
      </c>
      <c r="B3377" s="170">
        <v>53179</v>
      </c>
    </row>
    <row r="3378" spans="1:2" x14ac:dyDescent="0.25">
      <c r="A3378" t="s">
        <v>4292</v>
      </c>
      <c r="B3378" s="170">
        <v>53182</v>
      </c>
    </row>
    <row r="3379" spans="1:2" x14ac:dyDescent="0.25">
      <c r="A3379" t="s">
        <v>4293</v>
      </c>
      <c r="B3379" s="170">
        <v>53196</v>
      </c>
    </row>
    <row r="3380" spans="1:2" x14ac:dyDescent="0.25">
      <c r="A3380" t="s">
        <v>4294</v>
      </c>
      <c r="B3380" s="170">
        <v>53206</v>
      </c>
    </row>
    <row r="3381" spans="1:2" x14ac:dyDescent="0.25">
      <c r="A3381" t="s">
        <v>4295</v>
      </c>
      <c r="B3381" s="170">
        <v>53210</v>
      </c>
    </row>
    <row r="3382" spans="1:2" x14ac:dyDescent="0.25">
      <c r="A3382" t="s">
        <v>4296</v>
      </c>
      <c r="B3382" s="170">
        <v>53223</v>
      </c>
    </row>
    <row r="3383" spans="1:2" x14ac:dyDescent="0.25">
      <c r="A3383" t="s">
        <v>4297</v>
      </c>
      <c r="B3383" s="170">
        <v>53237</v>
      </c>
    </row>
    <row r="3384" spans="1:2" x14ac:dyDescent="0.25">
      <c r="A3384" t="s">
        <v>4298</v>
      </c>
      <c r="B3384" s="170">
        <v>53240</v>
      </c>
    </row>
    <row r="3385" spans="1:2" x14ac:dyDescent="0.25">
      <c r="A3385" t="s">
        <v>4299</v>
      </c>
      <c r="B3385" s="170">
        <v>53254</v>
      </c>
    </row>
    <row r="3386" spans="1:2" x14ac:dyDescent="0.25">
      <c r="A3386" t="s">
        <v>4300</v>
      </c>
      <c r="B3386" s="170">
        <v>53268</v>
      </c>
    </row>
    <row r="3387" spans="1:2" x14ac:dyDescent="0.25">
      <c r="A3387" t="s">
        <v>4301</v>
      </c>
      <c r="B3387" s="170">
        <v>53271</v>
      </c>
    </row>
    <row r="3388" spans="1:2" x14ac:dyDescent="0.25">
      <c r="A3388" t="s">
        <v>4302</v>
      </c>
      <c r="B3388" s="170">
        <v>53285</v>
      </c>
    </row>
    <row r="3389" spans="1:2" x14ac:dyDescent="0.25">
      <c r="A3389" t="s">
        <v>4303</v>
      </c>
      <c r="B3389" s="170">
        <v>53299</v>
      </c>
    </row>
    <row r="3390" spans="1:2" x14ac:dyDescent="0.25">
      <c r="A3390" t="s">
        <v>4304</v>
      </c>
      <c r="B3390" s="170">
        <v>53309</v>
      </c>
    </row>
    <row r="3391" spans="1:2" x14ac:dyDescent="0.25">
      <c r="A3391" t="s">
        <v>4305</v>
      </c>
      <c r="B3391" s="170">
        <v>53312</v>
      </c>
    </row>
    <row r="3392" spans="1:2" x14ac:dyDescent="0.25">
      <c r="A3392" t="s">
        <v>4306</v>
      </c>
      <c r="B3392" s="170">
        <v>53326</v>
      </c>
    </row>
    <row r="3393" spans="1:2" x14ac:dyDescent="0.25">
      <c r="A3393" t="s">
        <v>4307</v>
      </c>
      <c r="B3393" s="170">
        <v>53335</v>
      </c>
    </row>
    <row r="3394" spans="1:2" x14ac:dyDescent="0.25">
      <c r="A3394" t="s">
        <v>4308</v>
      </c>
      <c r="B3394" s="170">
        <v>53343</v>
      </c>
    </row>
    <row r="3395" spans="1:2" x14ac:dyDescent="0.25">
      <c r="A3395" t="s">
        <v>4309</v>
      </c>
      <c r="B3395" s="170">
        <v>53357</v>
      </c>
    </row>
    <row r="3396" spans="1:2" x14ac:dyDescent="0.25">
      <c r="A3396" t="s">
        <v>4310</v>
      </c>
      <c r="B3396" s="170">
        <v>53374</v>
      </c>
    </row>
    <row r="3397" spans="1:2" x14ac:dyDescent="0.25">
      <c r="A3397" t="s">
        <v>4311</v>
      </c>
      <c r="B3397" s="170">
        <v>53388</v>
      </c>
    </row>
    <row r="3398" spans="1:2" x14ac:dyDescent="0.25">
      <c r="A3398" t="s">
        <v>4312</v>
      </c>
      <c r="B3398" s="170">
        <v>53391</v>
      </c>
    </row>
    <row r="3399" spans="1:2" x14ac:dyDescent="0.25">
      <c r="A3399" t="s">
        <v>4313</v>
      </c>
      <c r="B3399" s="170">
        <v>53401</v>
      </c>
    </row>
    <row r="3400" spans="1:2" x14ac:dyDescent="0.25">
      <c r="A3400" t="s">
        <v>4314</v>
      </c>
      <c r="B3400" s="170">
        <v>53415</v>
      </c>
    </row>
    <row r="3401" spans="1:2" x14ac:dyDescent="0.25">
      <c r="A3401" t="s">
        <v>4315</v>
      </c>
      <c r="B3401" s="170">
        <v>53429</v>
      </c>
    </row>
    <row r="3402" spans="1:2" x14ac:dyDescent="0.25">
      <c r="A3402" t="s">
        <v>4316</v>
      </c>
      <c r="B3402" s="170">
        <v>53432</v>
      </c>
    </row>
    <row r="3403" spans="1:2" x14ac:dyDescent="0.25">
      <c r="A3403" t="s">
        <v>4317</v>
      </c>
      <c r="B3403" s="170">
        <v>53446</v>
      </c>
    </row>
    <row r="3404" spans="1:2" x14ac:dyDescent="0.25">
      <c r="A3404" t="s">
        <v>4318</v>
      </c>
      <c r="B3404" s="170">
        <v>53450</v>
      </c>
    </row>
    <row r="3405" spans="1:2" x14ac:dyDescent="0.25">
      <c r="A3405" t="s">
        <v>4319</v>
      </c>
      <c r="B3405" s="170">
        <v>53463</v>
      </c>
    </row>
    <row r="3406" spans="1:2" x14ac:dyDescent="0.25">
      <c r="A3406" t="s">
        <v>4320</v>
      </c>
      <c r="B3406" s="170">
        <v>53477</v>
      </c>
    </row>
    <row r="3407" spans="1:2" x14ac:dyDescent="0.25">
      <c r="A3407" t="s">
        <v>4321</v>
      </c>
      <c r="B3407" s="170">
        <v>53480</v>
      </c>
    </row>
    <row r="3408" spans="1:2" x14ac:dyDescent="0.25">
      <c r="A3408" t="s">
        <v>4322</v>
      </c>
      <c r="B3408" s="170">
        <v>53494</v>
      </c>
    </row>
    <row r="3409" spans="1:2" x14ac:dyDescent="0.25">
      <c r="A3409" t="s">
        <v>4323</v>
      </c>
      <c r="B3409" s="170">
        <v>53504</v>
      </c>
    </row>
    <row r="3410" spans="1:2" x14ac:dyDescent="0.25">
      <c r="A3410" t="s">
        <v>4324</v>
      </c>
      <c r="B3410" s="170">
        <v>53518</v>
      </c>
    </row>
    <row r="3411" spans="1:2" x14ac:dyDescent="0.25">
      <c r="A3411" t="s">
        <v>4325</v>
      </c>
      <c r="B3411" s="170">
        <v>53521</v>
      </c>
    </row>
    <row r="3412" spans="1:2" x14ac:dyDescent="0.25">
      <c r="A3412" t="s">
        <v>4326</v>
      </c>
      <c r="B3412" s="170">
        <v>53535</v>
      </c>
    </row>
    <row r="3413" spans="1:2" x14ac:dyDescent="0.25">
      <c r="A3413" t="s">
        <v>4327</v>
      </c>
      <c r="B3413" s="170">
        <v>53549</v>
      </c>
    </row>
    <row r="3414" spans="1:2" x14ac:dyDescent="0.25">
      <c r="A3414" t="s">
        <v>4328</v>
      </c>
      <c r="B3414" s="170">
        <v>53552</v>
      </c>
    </row>
    <row r="3415" spans="1:2" x14ac:dyDescent="0.25">
      <c r="A3415" t="s">
        <v>4329</v>
      </c>
      <c r="B3415" s="170">
        <v>53576</v>
      </c>
    </row>
    <row r="3416" spans="1:2" x14ac:dyDescent="0.25">
      <c r="A3416" t="s">
        <v>4330</v>
      </c>
      <c r="B3416" s="170">
        <v>53583</v>
      </c>
    </row>
    <row r="3417" spans="1:2" x14ac:dyDescent="0.25">
      <c r="A3417" t="s">
        <v>4331</v>
      </c>
      <c r="B3417" s="170">
        <v>53597</v>
      </c>
    </row>
    <row r="3418" spans="1:2" x14ac:dyDescent="0.25">
      <c r="A3418" t="s">
        <v>4332</v>
      </c>
      <c r="B3418" s="170">
        <v>53607</v>
      </c>
    </row>
    <row r="3419" spans="1:2" x14ac:dyDescent="0.25">
      <c r="A3419" t="s">
        <v>4333</v>
      </c>
      <c r="B3419" s="170">
        <v>53610</v>
      </c>
    </row>
    <row r="3420" spans="1:2" x14ac:dyDescent="0.25">
      <c r="A3420" t="s">
        <v>4334</v>
      </c>
      <c r="B3420" s="170">
        <v>53624</v>
      </c>
    </row>
    <row r="3421" spans="1:2" x14ac:dyDescent="0.25">
      <c r="A3421" t="s">
        <v>4335</v>
      </c>
      <c r="B3421" s="170">
        <v>53638</v>
      </c>
    </row>
    <row r="3422" spans="1:2" x14ac:dyDescent="0.25">
      <c r="A3422" t="s">
        <v>4336</v>
      </c>
      <c r="B3422" s="170">
        <v>53641</v>
      </c>
    </row>
    <row r="3423" spans="1:2" x14ac:dyDescent="0.25">
      <c r="A3423" t="s">
        <v>4337</v>
      </c>
      <c r="B3423" s="170">
        <v>53655</v>
      </c>
    </row>
    <row r="3424" spans="1:2" x14ac:dyDescent="0.25">
      <c r="A3424" t="s">
        <v>4338</v>
      </c>
      <c r="B3424" s="170">
        <v>53669</v>
      </c>
    </row>
    <row r="3425" spans="1:2" x14ac:dyDescent="0.25">
      <c r="A3425" t="s">
        <v>4339</v>
      </c>
      <c r="B3425" s="170">
        <v>53672</v>
      </c>
    </row>
    <row r="3426" spans="1:2" x14ac:dyDescent="0.25">
      <c r="A3426" t="s">
        <v>4340</v>
      </c>
      <c r="B3426" s="170">
        <v>53686</v>
      </c>
    </row>
    <row r="3427" spans="1:2" x14ac:dyDescent="0.25">
      <c r="A3427" t="s">
        <v>4341</v>
      </c>
      <c r="B3427" s="170">
        <v>53691</v>
      </c>
    </row>
    <row r="3428" spans="1:2" x14ac:dyDescent="0.25">
      <c r="A3428" t="s">
        <v>4342</v>
      </c>
      <c r="B3428" s="170">
        <v>53707</v>
      </c>
    </row>
    <row r="3429" spans="1:2" x14ac:dyDescent="0.25">
      <c r="A3429" t="s">
        <v>4343</v>
      </c>
      <c r="B3429" s="170">
        <v>53713</v>
      </c>
    </row>
    <row r="3430" spans="1:2" x14ac:dyDescent="0.25">
      <c r="A3430" t="s">
        <v>4344</v>
      </c>
      <c r="B3430" s="170">
        <v>53727</v>
      </c>
    </row>
    <row r="3431" spans="1:2" x14ac:dyDescent="0.25">
      <c r="A3431" t="s">
        <v>4345</v>
      </c>
      <c r="B3431" s="170">
        <v>53730</v>
      </c>
    </row>
    <row r="3432" spans="1:2" x14ac:dyDescent="0.25">
      <c r="A3432" t="s">
        <v>4346</v>
      </c>
      <c r="B3432" s="170">
        <v>53744</v>
      </c>
    </row>
    <row r="3433" spans="1:2" x14ac:dyDescent="0.25">
      <c r="A3433" t="s">
        <v>1886</v>
      </c>
      <c r="B3433" s="170">
        <v>53758</v>
      </c>
    </row>
    <row r="3434" spans="1:2" x14ac:dyDescent="0.25">
      <c r="A3434" t="s">
        <v>4347</v>
      </c>
      <c r="B3434" s="170">
        <v>53761</v>
      </c>
    </row>
    <row r="3435" spans="1:2" x14ac:dyDescent="0.25">
      <c r="A3435" t="s">
        <v>4348</v>
      </c>
      <c r="B3435" s="170">
        <v>53775</v>
      </c>
    </row>
    <row r="3436" spans="1:2" x14ac:dyDescent="0.25">
      <c r="A3436" t="s">
        <v>4349</v>
      </c>
      <c r="B3436" s="170">
        <v>53789</v>
      </c>
    </row>
    <row r="3437" spans="1:2" x14ac:dyDescent="0.25">
      <c r="A3437" t="s">
        <v>4350</v>
      </c>
      <c r="B3437" s="170">
        <v>53792</v>
      </c>
    </row>
    <row r="3438" spans="1:2" x14ac:dyDescent="0.25">
      <c r="A3438" t="s">
        <v>4351</v>
      </c>
      <c r="B3438" s="170">
        <v>53802</v>
      </c>
    </row>
    <row r="3439" spans="1:2" x14ac:dyDescent="0.25">
      <c r="A3439" t="s">
        <v>4352</v>
      </c>
      <c r="B3439" s="170">
        <v>53816</v>
      </c>
    </row>
    <row r="3440" spans="1:2" x14ac:dyDescent="0.25">
      <c r="A3440" t="s">
        <v>4353</v>
      </c>
      <c r="B3440" s="170">
        <v>53822</v>
      </c>
    </row>
    <row r="3441" spans="1:2" x14ac:dyDescent="0.25">
      <c r="A3441" t="s">
        <v>4354</v>
      </c>
      <c r="B3441" s="170">
        <v>53833</v>
      </c>
    </row>
    <row r="3442" spans="1:2" x14ac:dyDescent="0.25">
      <c r="A3442" t="s">
        <v>4355</v>
      </c>
      <c r="B3442" s="170">
        <v>53847</v>
      </c>
    </row>
    <row r="3443" spans="1:2" x14ac:dyDescent="0.25">
      <c r="A3443" t="s">
        <v>4356</v>
      </c>
      <c r="B3443" s="170">
        <v>53850</v>
      </c>
    </row>
    <row r="3444" spans="1:2" x14ac:dyDescent="0.25">
      <c r="A3444" t="s">
        <v>4357</v>
      </c>
      <c r="B3444" s="170">
        <v>53878</v>
      </c>
    </row>
    <row r="3445" spans="1:2" x14ac:dyDescent="0.25">
      <c r="A3445" t="s">
        <v>4358</v>
      </c>
      <c r="B3445" s="170">
        <v>53881</v>
      </c>
    </row>
    <row r="3446" spans="1:2" x14ac:dyDescent="0.25">
      <c r="A3446" t="s">
        <v>4359</v>
      </c>
      <c r="B3446" s="170">
        <v>53895</v>
      </c>
    </row>
    <row r="3447" spans="1:2" x14ac:dyDescent="0.25">
      <c r="A3447" t="s">
        <v>4360</v>
      </c>
      <c r="B3447" s="170">
        <v>53905</v>
      </c>
    </row>
    <row r="3448" spans="1:2" x14ac:dyDescent="0.25">
      <c r="A3448" t="s">
        <v>4361</v>
      </c>
      <c r="B3448" s="170">
        <v>53919</v>
      </c>
    </row>
    <row r="3449" spans="1:2" x14ac:dyDescent="0.25">
      <c r="A3449" t="s">
        <v>4362</v>
      </c>
      <c r="B3449" s="170">
        <v>53936</v>
      </c>
    </row>
    <row r="3450" spans="1:2" x14ac:dyDescent="0.25">
      <c r="A3450" t="s">
        <v>4363</v>
      </c>
      <c r="B3450" s="170">
        <v>53948</v>
      </c>
    </row>
    <row r="3451" spans="1:2" x14ac:dyDescent="0.25">
      <c r="A3451" t="s">
        <v>4364</v>
      </c>
      <c r="B3451" s="170">
        <v>53953</v>
      </c>
    </row>
    <row r="3452" spans="1:2" x14ac:dyDescent="0.25">
      <c r="A3452" t="s">
        <v>4365</v>
      </c>
      <c r="B3452" s="170">
        <v>53967</v>
      </c>
    </row>
    <row r="3453" spans="1:2" x14ac:dyDescent="0.25">
      <c r="A3453" t="s">
        <v>4366</v>
      </c>
      <c r="B3453" s="170">
        <v>53970</v>
      </c>
    </row>
    <row r="3454" spans="1:2" x14ac:dyDescent="0.25">
      <c r="A3454" t="s">
        <v>4367</v>
      </c>
      <c r="B3454" s="170">
        <v>53984</v>
      </c>
    </row>
    <row r="3455" spans="1:2" x14ac:dyDescent="0.25">
      <c r="A3455" t="s">
        <v>4368</v>
      </c>
      <c r="B3455" s="170">
        <v>53998</v>
      </c>
    </row>
    <row r="3456" spans="1:2" x14ac:dyDescent="0.25">
      <c r="A3456" t="s">
        <v>4369</v>
      </c>
      <c r="B3456" s="170">
        <v>54002</v>
      </c>
    </row>
    <row r="3457" spans="1:2" x14ac:dyDescent="0.25">
      <c r="A3457" t="s">
        <v>4370</v>
      </c>
      <c r="B3457" s="170">
        <v>54016</v>
      </c>
    </row>
    <row r="3458" spans="1:2" x14ac:dyDescent="0.25">
      <c r="A3458" t="s">
        <v>4371</v>
      </c>
      <c r="B3458" s="170">
        <v>54020</v>
      </c>
    </row>
    <row r="3459" spans="1:2" x14ac:dyDescent="0.25">
      <c r="A3459" t="s">
        <v>4372</v>
      </c>
      <c r="B3459" s="170">
        <v>54033</v>
      </c>
    </row>
    <row r="3460" spans="1:2" x14ac:dyDescent="0.25">
      <c r="A3460" t="s">
        <v>4373</v>
      </c>
      <c r="B3460" s="170">
        <v>54047</v>
      </c>
    </row>
    <row r="3461" spans="1:2" x14ac:dyDescent="0.25">
      <c r="A3461" t="s">
        <v>4374</v>
      </c>
      <c r="B3461" s="170">
        <v>54050</v>
      </c>
    </row>
    <row r="3462" spans="1:2" x14ac:dyDescent="0.25">
      <c r="A3462" t="s">
        <v>4375</v>
      </c>
      <c r="B3462" s="170">
        <v>54064</v>
      </c>
    </row>
    <row r="3463" spans="1:2" x14ac:dyDescent="0.25">
      <c r="A3463" t="s">
        <v>4376</v>
      </c>
      <c r="B3463" s="170">
        <v>54078</v>
      </c>
    </row>
    <row r="3464" spans="1:2" x14ac:dyDescent="0.25">
      <c r="A3464" t="s">
        <v>4377</v>
      </c>
      <c r="B3464" s="170">
        <v>54081</v>
      </c>
    </row>
    <row r="3465" spans="1:2" x14ac:dyDescent="0.25">
      <c r="A3465" t="s">
        <v>4378</v>
      </c>
      <c r="B3465" s="170">
        <v>54095</v>
      </c>
    </row>
    <row r="3466" spans="1:2" x14ac:dyDescent="0.25">
      <c r="A3466" t="s">
        <v>4379</v>
      </c>
      <c r="B3466" s="170">
        <v>54105</v>
      </c>
    </row>
    <row r="3467" spans="1:2" x14ac:dyDescent="0.25">
      <c r="A3467" t="s">
        <v>4380</v>
      </c>
      <c r="B3467" s="170">
        <v>54119</v>
      </c>
    </row>
    <row r="3468" spans="1:2" x14ac:dyDescent="0.25">
      <c r="A3468" t="s">
        <v>4381</v>
      </c>
      <c r="B3468" s="170">
        <v>54122</v>
      </c>
    </row>
    <row r="3469" spans="1:2" x14ac:dyDescent="0.25">
      <c r="A3469" t="s">
        <v>4382</v>
      </c>
      <c r="B3469" s="170">
        <v>54136</v>
      </c>
    </row>
    <row r="3470" spans="1:2" x14ac:dyDescent="0.25">
      <c r="A3470" t="s">
        <v>4383</v>
      </c>
      <c r="B3470" s="170">
        <v>54145</v>
      </c>
    </row>
    <row r="3471" spans="1:2" x14ac:dyDescent="0.25">
      <c r="A3471" t="s">
        <v>4384</v>
      </c>
      <c r="B3471" s="170">
        <v>54153</v>
      </c>
    </row>
    <row r="3472" spans="1:2" x14ac:dyDescent="0.25">
      <c r="A3472" t="s">
        <v>4385</v>
      </c>
      <c r="B3472" s="170">
        <v>54170</v>
      </c>
    </row>
    <row r="3473" spans="1:2" x14ac:dyDescent="0.25">
      <c r="A3473" t="s">
        <v>4386</v>
      </c>
      <c r="B3473" s="170">
        <v>54184</v>
      </c>
    </row>
    <row r="3474" spans="1:2" x14ac:dyDescent="0.25">
      <c r="A3474" t="s">
        <v>4387</v>
      </c>
      <c r="B3474" s="170">
        <v>54198</v>
      </c>
    </row>
    <row r="3475" spans="1:2" x14ac:dyDescent="0.25">
      <c r="A3475" t="s">
        <v>4388</v>
      </c>
      <c r="B3475" s="170">
        <v>54208</v>
      </c>
    </row>
    <row r="3476" spans="1:2" x14ac:dyDescent="0.25">
      <c r="A3476" t="s">
        <v>4389</v>
      </c>
      <c r="B3476" s="170">
        <v>54211</v>
      </c>
    </row>
    <row r="3477" spans="1:2" x14ac:dyDescent="0.25">
      <c r="A3477" t="s">
        <v>4390</v>
      </c>
      <c r="B3477" s="170">
        <v>54225</v>
      </c>
    </row>
    <row r="3478" spans="1:2" x14ac:dyDescent="0.25">
      <c r="A3478" t="s">
        <v>4391</v>
      </c>
      <c r="B3478" s="170">
        <v>54242</v>
      </c>
    </row>
    <row r="3479" spans="1:2" x14ac:dyDescent="0.25">
      <c r="A3479" t="s">
        <v>4392</v>
      </c>
      <c r="B3479" s="170">
        <v>54256</v>
      </c>
    </row>
    <row r="3480" spans="1:2" x14ac:dyDescent="0.25">
      <c r="A3480" t="s">
        <v>4393</v>
      </c>
      <c r="B3480" s="170">
        <v>54260</v>
      </c>
    </row>
    <row r="3481" spans="1:2" x14ac:dyDescent="0.25">
      <c r="A3481" t="s">
        <v>4394</v>
      </c>
      <c r="B3481" s="170">
        <v>54273</v>
      </c>
    </row>
    <row r="3482" spans="1:2" x14ac:dyDescent="0.25">
      <c r="A3482" t="s">
        <v>4395</v>
      </c>
      <c r="B3482" s="170">
        <v>54287</v>
      </c>
    </row>
    <row r="3483" spans="1:2" x14ac:dyDescent="0.25">
      <c r="A3483" t="s">
        <v>4396</v>
      </c>
      <c r="B3483" s="170">
        <v>54300</v>
      </c>
    </row>
    <row r="3484" spans="1:2" x14ac:dyDescent="0.25">
      <c r="A3484" t="s">
        <v>4397</v>
      </c>
      <c r="B3484" s="170">
        <v>54314</v>
      </c>
    </row>
    <row r="3485" spans="1:2" x14ac:dyDescent="0.25">
      <c r="A3485" t="s">
        <v>4398</v>
      </c>
      <c r="B3485" s="170">
        <v>54345</v>
      </c>
    </row>
    <row r="3486" spans="1:2" x14ac:dyDescent="0.25">
      <c r="A3486" t="s">
        <v>4399</v>
      </c>
      <c r="B3486" s="170">
        <v>54359</v>
      </c>
    </row>
    <row r="3487" spans="1:2" x14ac:dyDescent="0.25">
      <c r="A3487" t="s">
        <v>4400</v>
      </c>
      <c r="B3487" s="170">
        <v>54362</v>
      </c>
    </row>
    <row r="3488" spans="1:2" x14ac:dyDescent="0.25">
      <c r="A3488" t="s">
        <v>4401</v>
      </c>
      <c r="B3488" s="170">
        <v>54376</v>
      </c>
    </row>
    <row r="3489" spans="1:2" x14ac:dyDescent="0.25">
      <c r="A3489" t="s">
        <v>4402</v>
      </c>
      <c r="B3489" s="170">
        <v>54386</v>
      </c>
    </row>
    <row r="3490" spans="1:2" x14ac:dyDescent="0.25">
      <c r="A3490" t="s">
        <v>4403</v>
      </c>
      <c r="B3490" s="170">
        <v>54393</v>
      </c>
    </row>
    <row r="3491" spans="1:2" x14ac:dyDescent="0.25">
      <c r="A3491" t="s">
        <v>4404</v>
      </c>
      <c r="B3491" s="170">
        <v>54403</v>
      </c>
    </row>
    <row r="3492" spans="1:2" x14ac:dyDescent="0.25">
      <c r="A3492" t="s">
        <v>4405</v>
      </c>
      <c r="B3492" s="170">
        <v>54417</v>
      </c>
    </row>
    <row r="3493" spans="1:2" x14ac:dyDescent="0.25">
      <c r="A3493" t="s">
        <v>4406</v>
      </c>
      <c r="B3493" s="170">
        <v>54420</v>
      </c>
    </row>
    <row r="3494" spans="1:2" x14ac:dyDescent="0.25">
      <c r="A3494" t="s">
        <v>4407</v>
      </c>
      <c r="B3494" s="170">
        <v>54434</v>
      </c>
    </row>
    <row r="3495" spans="1:2" x14ac:dyDescent="0.25">
      <c r="A3495" t="s">
        <v>4408</v>
      </c>
      <c r="B3495" s="170">
        <v>54448</v>
      </c>
    </row>
    <row r="3496" spans="1:2" x14ac:dyDescent="0.25">
      <c r="A3496" t="s">
        <v>4409</v>
      </c>
      <c r="B3496" s="170">
        <v>54451</v>
      </c>
    </row>
    <row r="3497" spans="1:2" x14ac:dyDescent="0.25">
      <c r="A3497" t="s">
        <v>4410</v>
      </c>
      <c r="B3497" s="170">
        <v>54465</v>
      </c>
    </row>
    <row r="3498" spans="1:2" x14ac:dyDescent="0.25">
      <c r="A3498" t="s">
        <v>4411</v>
      </c>
      <c r="B3498" s="170">
        <v>54479</v>
      </c>
    </row>
    <row r="3499" spans="1:2" x14ac:dyDescent="0.25">
      <c r="A3499" t="s">
        <v>4412</v>
      </c>
      <c r="B3499" s="170">
        <v>54482</v>
      </c>
    </row>
    <row r="3500" spans="1:2" x14ac:dyDescent="0.25">
      <c r="A3500" t="s">
        <v>4413</v>
      </c>
      <c r="B3500" s="170">
        <v>54496</v>
      </c>
    </row>
    <row r="3501" spans="1:2" x14ac:dyDescent="0.25">
      <c r="A3501" t="s">
        <v>4414</v>
      </c>
      <c r="B3501" s="170">
        <v>54506</v>
      </c>
    </row>
    <row r="3502" spans="1:2" x14ac:dyDescent="0.25">
      <c r="A3502" t="s">
        <v>4415</v>
      </c>
      <c r="B3502" s="170">
        <v>54517</v>
      </c>
    </row>
    <row r="3503" spans="1:2" x14ac:dyDescent="0.25">
      <c r="A3503" t="s">
        <v>4416</v>
      </c>
      <c r="B3503" s="170">
        <v>54523</v>
      </c>
    </row>
    <row r="3504" spans="1:2" x14ac:dyDescent="0.25">
      <c r="A3504" t="s">
        <v>4417</v>
      </c>
      <c r="B3504" s="170">
        <v>54537</v>
      </c>
    </row>
    <row r="3505" spans="1:2" x14ac:dyDescent="0.25">
      <c r="A3505" t="s">
        <v>4418</v>
      </c>
      <c r="B3505" s="170">
        <v>54554</v>
      </c>
    </row>
    <row r="3506" spans="1:2" x14ac:dyDescent="0.25">
      <c r="A3506" t="s">
        <v>4419</v>
      </c>
      <c r="B3506" s="170">
        <v>54821</v>
      </c>
    </row>
    <row r="3507" spans="1:2" x14ac:dyDescent="0.25">
      <c r="A3507" t="s">
        <v>4420</v>
      </c>
      <c r="B3507" s="170">
        <v>55018</v>
      </c>
    </row>
    <row r="3508" spans="1:2" x14ac:dyDescent="0.25">
      <c r="A3508" t="s">
        <v>4421</v>
      </c>
      <c r="B3508" s="170">
        <v>55021</v>
      </c>
    </row>
    <row r="3509" spans="1:2" x14ac:dyDescent="0.25">
      <c r="A3509" t="s">
        <v>4422</v>
      </c>
      <c r="B3509" s="170">
        <v>55035</v>
      </c>
    </row>
    <row r="3510" spans="1:2" x14ac:dyDescent="0.25">
      <c r="A3510" t="s">
        <v>4423</v>
      </c>
      <c r="B3510" s="170">
        <v>55049</v>
      </c>
    </row>
    <row r="3511" spans="1:2" x14ac:dyDescent="0.25">
      <c r="A3511" t="s">
        <v>4424</v>
      </c>
      <c r="B3511" s="170">
        <v>55052</v>
      </c>
    </row>
    <row r="3512" spans="1:2" x14ac:dyDescent="0.25">
      <c r="A3512" t="s">
        <v>4425</v>
      </c>
      <c r="B3512" s="170">
        <v>55070</v>
      </c>
    </row>
    <row r="3513" spans="1:2" x14ac:dyDescent="0.25">
      <c r="A3513" t="s">
        <v>4426</v>
      </c>
      <c r="B3513" s="170">
        <v>55083</v>
      </c>
    </row>
    <row r="3514" spans="1:2" x14ac:dyDescent="0.25">
      <c r="A3514" t="s">
        <v>4427</v>
      </c>
      <c r="B3514" s="170">
        <v>55097</v>
      </c>
    </row>
    <row r="3515" spans="1:2" x14ac:dyDescent="0.25">
      <c r="A3515" t="s">
        <v>4428</v>
      </c>
      <c r="B3515" s="170">
        <v>55107</v>
      </c>
    </row>
    <row r="3516" spans="1:2" x14ac:dyDescent="0.25">
      <c r="A3516" t="s">
        <v>4429</v>
      </c>
      <c r="B3516" s="170">
        <v>55110</v>
      </c>
    </row>
    <row r="3517" spans="1:2" x14ac:dyDescent="0.25">
      <c r="A3517" t="s">
        <v>4430</v>
      </c>
      <c r="B3517" s="170">
        <v>55124</v>
      </c>
    </row>
    <row r="3518" spans="1:2" x14ac:dyDescent="0.25">
      <c r="A3518" t="s">
        <v>4431</v>
      </c>
      <c r="B3518" s="170">
        <v>55138</v>
      </c>
    </row>
    <row r="3519" spans="1:2" x14ac:dyDescent="0.25">
      <c r="A3519" t="s">
        <v>4432</v>
      </c>
      <c r="B3519" s="170">
        <v>55141</v>
      </c>
    </row>
    <row r="3520" spans="1:2" x14ac:dyDescent="0.25">
      <c r="A3520" t="s">
        <v>4433</v>
      </c>
      <c r="B3520" s="170">
        <v>55155</v>
      </c>
    </row>
    <row r="3521" spans="1:2" x14ac:dyDescent="0.25">
      <c r="A3521" t="s">
        <v>4434</v>
      </c>
      <c r="B3521" s="170">
        <v>55169</v>
      </c>
    </row>
    <row r="3522" spans="1:2" x14ac:dyDescent="0.25">
      <c r="A3522" t="s">
        <v>4435</v>
      </c>
      <c r="B3522" s="170">
        <v>55186</v>
      </c>
    </row>
    <row r="3523" spans="1:2" x14ac:dyDescent="0.25">
      <c r="A3523" t="s">
        <v>4436</v>
      </c>
      <c r="B3523" s="170">
        <v>55196</v>
      </c>
    </row>
    <row r="3524" spans="1:2" x14ac:dyDescent="0.25">
      <c r="A3524" t="s">
        <v>4437</v>
      </c>
      <c r="B3524" s="170">
        <v>55201</v>
      </c>
    </row>
    <row r="3525" spans="1:2" x14ac:dyDescent="0.25">
      <c r="A3525" t="s">
        <v>4438</v>
      </c>
      <c r="B3525" s="170">
        <v>55213</v>
      </c>
    </row>
    <row r="3526" spans="1:2" x14ac:dyDescent="0.25">
      <c r="A3526" t="s">
        <v>4439</v>
      </c>
      <c r="B3526" s="170">
        <v>55227</v>
      </c>
    </row>
    <row r="3527" spans="1:2" x14ac:dyDescent="0.25">
      <c r="A3527" t="s">
        <v>4440</v>
      </c>
      <c r="B3527" s="170">
        <v>55230</v>
      </c>
    </row>
    <row r="3528" spans="1:2" x14ac:dyDescent="0.25">
      <c r="A3528" t="s">
        <v>4441</v>
      </c>
      <c r="B3528" s="170">
        <v>55244</v>
      </c>
    </row>
    <row r="3529" spans="1:2" x14ac:dyDescent="0.25">
      <c r="A3529" t="s">
        <v>4442</v>
      </c>
      <c r="B3529" s="170">
        <v>55258</v>
      </c>
    </row>
    <row r="3530" spans="1:2" x14ac:dyDescent="0.25">
      <c r="A3530" t="s">
        <v>4443</v>
      </c>
      <c r="B3530" s="170">
        <v>55261</v>
      </c>
    </row>
    <row r="3531" spans="1:2" x14ac:dyDescent="0.25">
      <c r="A3531" t="s">
        <v>4444</v>
      </c>
      <c r="B3531" s="170">
        <v>55275</v>
      </c>
    </row>
    <row r="3532" spans="1:2" x14ac:dyDescent="0.25">
      <c r="A3532" t="s">
        <v>4445</v>
      </c>
      <c r="B3532" s="170">
        <v>55289</v>
      </c>
    </row>
    <row r="3533" spans="1:2" x14ac:dyDescent="0.25">
      <c r="A3533" t="s">
        <v>4446</v>
      </c>
      <c r="B3533" s="170">
        <v>55292</v>
      </c>
    </row>
    <row r="3534" spans="1:2" x14ac:dyDescent="0.25">
      <c r="A3534" t="s">
        <v>4447</v>
      </c>
      <c r="B3534" s="170">
        <v>55302</v>
      </c>
    </row>
    <row r="3535" spans="1:2" x14ac:dyDescent="0.25">
      <c r="A3535" t="s">
        <v>4448</v>
      </c>
      <c r="B3535" s="170">
        <v>55316</v>
      </c>
    </row>
    <row r="3536" spans="1:2" x14ac:dyDescent="0.25">
      <c r="A3536" t="s">
        <v>4449</v>
      </c>
      <c r="B3536" s="170">
        <v>55327</v>
      </c>
    </row>
    <row r="3537" spans="1:2" x14ac:dyDescent="0.25">
      <c r="A3537" t="s">
        <v>4450</v>
      </c>
      <c r="B3537" s="170">
        <v>55333</v>
      </c>
    </row>
    <row r="3538" spans="1:2" x14ac:dyDescent="0.25">
      <c r="A3538" t="s">
        <v>4451</v>
      </c>
      <c r="B3538" s="170">
        <v>55350</v>
      </c>
    </row>
    <row r="3539" spans="1:2" x14ac:dyDescent="0.25">
      <c r="A3539" t="s">
        <v>4452</v>
      </c>
      <c r="B3539" s="170">
        <v>55364</v>
      </c>
    </row>
    <row r="3540" spans="1:2" x14ac:dyDescent="0.25">
      <c r="A3540" t="s">
        <v>4453</v>
      </c>
      <c r="B3540" s="170">
        <v>55378</v>
      </c>
    </row>
    <row r="3541" spans="1:2" x14ac:dyDescent="0.25">
      <c r="A3541" t="s">
        <v>4454</v>
      </c>
      <c r="B3541" s="170">
        <v>55381</v>
      </c>
    </row>
    <row r="3542" spans="1:2" x14ac:dyDescent="0.25">
      <c r="A3542" t="s">
        <v>4455</v>
      </c>
      <c r="B3542" s="170">
        <v>55395</v>
      </c>
    </row>
    <row r="3543" spans="1:2" x14ac:dyDescent="0.25">
      <c r="A3543" t="s">
        <v>4456</v>
      </c>
      <c r="B3543" s="170">
        <v>55405</v>
      </c>
    </row>
    <row r="3544" spans="1:2" x14ac:dyDescent="0.25">
      <c r="A3544" t="s">
        <v>4457</v>
      </c>
      <c r="B3544" s="170">
        <v>55419</v>
      </c>
    </row>
    <row r="3545" spans="1:2" x14ac:dyDescent="0.25">
      <c r="A3545" t="s">
        <v>4458</v>
      </c>
      <c r="B3545" s="170">
        <v>55422</v>
      </c>
    </row>
    <row r="3546" spans="1:2" x14ac:dyDescent="0.25">
      <c r="A3546" t="s">
        <v>4459</v>
      </c>
      <c r="B3546" s="170">
        <v>55436</v>
      </c>
    </row>
    <row r="3547" spans="1:2" x14ac:dyDescent="0.25">
      <c r="A3547" t="s">
        <v>4460</v>
      </c>
      <c r="B3547" s="170">
        <v>55442</v>
      </c>
    </row>
    <row r="3548" spans="1:2" x14ac:dyDescent="0.25">
      <c r="A3548" t="s">
        <v>4461</v>
      </c>
      <c r="B3548" s="170">
        <v>55453</v>
      </c>
    </row>
    <row r="3549" spans="1:2" x14ac:dyDescent="0.25">
      <c r="A3549" t="s">
        <v>4462</v>
      </c>
      <c r="B3549" s="170">
        <v>55467</v>
      </c>
    </row>
    <row r="3550" spans="1:2" x14ac:dyDescent="0.25">
      <c r="A3550" t="s">
        <v>4463</v>
      </c>
      <c r="B3550" s="170">
        <v>55470</v>
      </c>
    </row>
    <row r="3551" spans="1:2" x14ac:dyDescent="0.25">
      <c r="A3551" t="s">
        <v>4464</v>
      </c>
      <c r="B3551" s="170">
        <v>55484</v>
      </c>
    </row>
    <row r="3552" spans="1:2" x14ac:dyDescent="0.25">
      <c r="A3552" t="s">
        <v>4465</v>
      </c>
      <c r="B3552" s="170">
        <v>55498</v>
      </c>
    </row>
    <row r="3553" spans="1:2" x14ac:dyDescent="0.25">
      <c r="A3553" t="s">
        <v>4466</v>
      </c>
      <c r="B3553" s="170">
        <v>55508</v>
      </c>
    </row>
    <row r="3554" spans="1:2" x14ac:dyDescent="0.25">
      <c r="A3554" t="s">
        <v>4467</v>
      </c>
      <c r="B3554" s="170">
        <v>55511</v>
      </c>
    </row>
    <row r="3555" spans="1:2" x14ac:dyDescent="0.25">
      <c r="A3555" t="s">
        <v>4468</v>
      </c>
      <c r="B3555" s="170">
        <v>55525</v>
      </c>
    </row>
    <row r="3556" spans="1:2" x14ac:dyDescent="0.25">
      <c r="A3556" t="s">
        <v>4469</v>
      </c>
      <c r="B3556" s="170">
        <v>55539</v>
      </c>
    </row>
    <row r="3557" spans="1:2" x14ac:dyDescent="0.25">
      <c r="A3557" t="s">
        <v>4470</v>
      </c>
      <c r="B3557" s="170">
        <v>55542</v>
      </c>
    </row>
    <row r="3558" spans="1:2" x14ac:dyDescent="0.25">
      <c r="A3558" t="s">
        <v>4471</v>
      </c>
      <c r="B3558" s="170">
        <v>55556</v>
      </c>
    </row>
    <row r="3559" spans="1:2" x14ac:dyDescent="0.25">
      <c r="A3559" t="s">
        <v>4472</v>
      </c>
      <c r="B3559" s="170">
        <v>55568</v>
      </c>
    </row>
    <row r="3560" spans="1:2" x14ac:dyDescent="0.25">
      <c r="A3560" t="s">
        <v>4473</v>
      </c>
      <c r="B3560" s="170">
        <v>55573</v>
      </c>
    </row>
    <row r="3561" spans="1:2" x14ac:dyDescent="0.25">
      <c r="A3561" t="s">
        <v>4474</v>
      </c>
      <c r="B3561" s="170">
        <v>55587</v>
      </c>
    </row>
    <row r="3562" spans="1:2" x14ac:dyDescent="0.25">
      <c r="A3562" t="s">
        <v>4475</v>
      </c>
      <c r="B3562" s="170">
        <v>55590</v>
      </c>
    </row>
    <row r="3563" spans="1:2" x14ac:dyDescent="0.25">
      <c r="A3563" t="s">
        <v>4476</v>
      </c>
      <c r="B3563" s="170">
        <v>55600</v>
      </c>
    </row>
    <row r="3564" spans="1:2" x14ac:dyDescent="0.25">
      <c r="A3564" t="s">
        <v>4477</v>
      </c>
      <c r="B3564" s="170">
        <v>55614</v>
      </c>
    </row>
    <row r="3565" spans="1:2" x14ac:dyDescent="0.25">
      <c r="A3565" t="s">
        <v>4478</v>
      </c>
      <c r="B3565" s="170">
        <v>55628</v>
      </c>
    </row>
    <row r="3566" spans="1:2" x14ac:dyDescent="0.25">
      <c r="A3566" t="s">
        <v>4479</v>
      </c>
      <c r="B3566" s="170">
        <v>55631</v>
      </c>
    </row>
    <row r="3567" spans="1:2" x14ac:dyDescent="0.25">
      <c r="A3567" t="s">
        <v>4480</v>
      </c>
      <c r="B3567" s="170">
        <v>55645</v>
      </c>
    </row>
    <row r="3568" spans="1:2" x14ac:dyDescent="0.25">
      <c r="A3568" t="s">
        <v>4481</v>
      </c>
      <c r="B3568" s="170">
        <v>55662</v>
      </c>
    </row>
    <row r="3569" spans="1:2" x14ac:dyDescent="0.25">
      <c r="A3569" t="s">
        <v>4482</v>
      </c>
      <c r="B3569" s="170">
        <v>55676</v>
      </c>
    </row>
    <row r="3570" spans="1:2" x14ac:dyDescent="0.25">
      <c r="A3570" t="s">
        <v>4483</v>
      </c>
      <c r="B3570" s="170">
        <v>55693</v>
      </c>
    </row>
    <row r="3571" spans="1:2" x14ac:dyDescent="0.25">
      <c r="A3571" t="s">
        <v>4484</v>
      </c>
      <c r="B3571" s="170">
        <v>55703</v>
      </c>
    </row>
    <row r="3572" spans="1:2" x14ac:dyDescent="0.25">
      <c r="A3572" t="s">
        <v>4485</v>
      </c>
      <c r="B3572" s="170">
        <v>55717</v>
      </c>
    </row>
    <row r="3573" spans="1:2" x14ac:dyDescent="0.25">
      <c r="A3573" t="s">
        <v>4486</v>
      </c>
      <c r="B3573" s="170">
        <v>55720</v>
      </c>
    </row>
    <row r="3574" spans="1:2" x14ac:dyDescent="0.25">
      <c r="A3574" t="s">
        <v>4487</v>
      </c>
      <c r="B3574" s="170">
        <v>55734</v>
      </c>
    </row>
    <row r="3575" spans="1:2" x14ac:dyDescent="0.25">
      <c r="A3575" t="s">
        <v>4488</v>
      </c>
      <c r="B3575" s="170">
        <v>55748</v>
      </c>
    </row>
    <row r="3576" spans="1:2" x14ac:dyDescent="0.25">
      <c r="A3576" t="s">
        <v>4489</v>
      </c>
      <c r="B3576" s="170">
        <v>55751</v>
      </c>
    </row>
    <row r="3577" spans="1:2" x14ac:dyDescent="0.25">
      <c r="A3577" t="s">
        <v>4490</v>
      </c>
      <c r="B3577" s="170">
        <v>55765</v>
      </c>
    </row>
    <row r="3578" spans="1:2" x14ac:dyDescent="0.25">
      <c r="A3578" t="s">
        <v>4491</v>
      </c>
      <c r="B3578" s="170">
        <v>55782</v>
      </c>
    </row>
    <row r="3579" spans="1:2" x14ac:dyDescent="0.25">
      <c r="A3579" t="s">
        <v>4492</v>
      </c>
      <c r="B3579" s="170">
        <v>55796</v>
      </c>
    </row>
    <row r="3580" spans="1:2" x14ac:dyDescent="0.25">
      <c r="A3580" t="s">
        <v>4493</v>
      </c>
      <c r="B3580" s="170">
        <v>55814</v>
      </c>
    </row>
    <row r="3581" spans="1:2" x14ac:dyDescent="0.25">
      <c r="A3581" t="s">
        <v>4494</v>
      </c>
      <c r="B3581" s="170">
        <v>55823</v>
      </c>
    </row>
    <row r="3582" spans="1:2" x14ac:dyDescent="0.25">
      <c r="A3582" t="s">
        <v>4495</v>
      </c>
      <c r="B3582" s="170">
        <v>55837</v>
      </c>
    </row>
    <row r="3583" spans="1:2" x14ac:dyDescent="0.25">
      <c r="A3583" t="s">
        <v>4496</v>
      </c>
      <c r="B3583" s="170">
        <v>55840</v>
      </c>
    </row>
    <row r="3584" spans="1:2" x14ac:dyDescent="0.25">
      <c r="A3584" t="s">
        <v>4497</v>
      </c>
      <c r="B3584" s="170">
        <v>55868</v>
      </c>
    </row>
    <row r="3585" spans="1:2" x14ac:dyDescent="0.25">
      <c r="A3585" t="s">
        <v>4498</v>
      </c>
      <c r="B3585" s="170">
        <v>55871</v>
      </c>
    </row>
    <row r="3586" spans="1:2" x14ac:dyDescent="0.25">
      <c r="A3586" t="s">
        <v>4499</v>
      </c>
      <c r="B3586" s="170">
        <v>55885</v>
      </c>
    </row>
    <row r="3587" spans="1:2" x14ac:dyDescent="0.25">
      <c r="A3587" t="s">
        <v>4500</v>
      </c>
      <c r="B3587" s="170">
        <v>55899</v>
      </c>
    </row>
    <row r="3588" spans="1:2" x14ac:dyDescent="0.25">
      <c r="A3588" t="s">
        <v>4501</v>
      </c>
      <c r="B3588" s="170">
        <v>55909</v>
      </c>
    </row>
    <row r="3589" spans="1:2" x14ac:dyDescent="0.25">
      <c r="A3589" t="s">
        <v>4502</v>
      </c>
      <c r="B3589" s="170">
        <v>55912</v>
      </c>
    </row>
    <row r="3590" spans="1:2" x14ac:dyDescent="0.25">
      <c r="A3590" t="s">
        <v>4503</v>
      </c>
      <c r="B3590" s="170">
        <v>55926</v>
      </c>
    </row>
    <row r="3591" spans="1:2" x14ac:dyDescent="0.25">
      <c r="A3591" t="s">
        <v>4504</v>
      </c>
      <c r="B3591" s="170">
        <v>55930</v>
      </c>
    </row>
    <row r="3592" spans="1:2" x14ac:dyDescent="0.25">
      <c r="A3592" t="s">
        <v>4505</v>
      </c>
      <c r="B3592" s="170">
        <v>55960</v>
      </c>
    </row>
    <row r="3593" spans="1:2" x14ac:dyDescent="0.25">
      <c r="A3593" t="s">
        <v>4506</v>
      </c>
      <c r="B3593" s="170">
        <v>55988</v>
      </c>
    </row>
    <row r="3594" spans="1:2" x14ac:dyDescent="0.25">
      <c r="A3594" t="s">
        <v>4507</v>
      </c>
      <c r="B3594" s="170">
        <v>55991</v>
      </c>
    </row>
    <row r="3595" spans="1:2" x14ac:dyDescent="0.25">
      <c r="A3595" t="s">
        <v>4508</v>
      </c>
      <c r="B3595" s="170">
        <v>56006</v>
      </c>
    </row>
    <row r="3596" spans="1:2" x14ac:dyDescent="0.25">
      <c r="A3596" t="s">
        <v>4509</v>
      </c>
      <c r="B3596" s="170">
        <v>56011</v>
      </c>
    </row>
    <row r="3597" spans="1:2" x14ac:dyDescent="0.25">
      <c r="A3597" t="s">
        <v>4510</v>
      </c>
      <c r="B3597" s="170">
        <v>56023</v>
      </c>
    </row>
    <row r="3598" spans="1:2" x14ac:dyDescent="0.25">
      <c r="A3598" t="s">
        <v>4511</v>
      </c>
      <c r="B3598" s="170">
        <v>56037</v>
      </c>
    </row>
    <row r="3599" spans="1:2" x14ac:dyDescent="0.25">
      <c r="A3599" t="s">
        <v>4512</v>
      </c>
      <c r="B3599" s="170">
        <v>56040</v>
      </c>
    </row>
    <row r="3600" spans="1:2" x14ac:dyDescent="0.25">
      <c r="A3600" t="s">
        <v>4513</v>
      </c>
      <c r="B3600" s="170">
        <v>56054</v>
      </c>
    </row>
    <row r="3601" spans="1:2" x14ac:dyDescent="0.25">
      <c r="A3601" t="s">
        <v>4514</v>
      </c>
      <c r="B3601" s="170">
        <v>56068</v>
      </c>
    </row>
    <row r="3602" spans="1:2" x14ac:dyDescent="0.25">
      <c r="A3602" t="s">
        <v>4515</v>
      </c>
      <c r="B3602" s="170">
        <v>56071</v>
      </c>
    </row>
    <row r="3603" spans="1:2" x14ac:dyDescent="0.25">
      <c r="A3603" t="s">
        <v>4516</v>
      </c>
      <c r="B3603" s="170">
        <v>56085</v>
      </c>
    </row>
    <row r="3604" spans="1:2" x14ac:dyDescent="0.25">
      <c r="A3604" t="s">
        <v>4517</v>
      </c>
      <c r="B3604" s="170">
        <v>56099</v>
      </c>
    </row>
    <row r="3605" spans="1:2" x14ac:dyDescent="0.25">
      <c r="A3605" t="s">
        <v>4518</v>
      </c>
      <c r="B3605" s="170">
        <v>56109</v>
      </c>
    </row>
    <row r="3606" spans="1:2" x14ac:dyDescent="0.25">
      <c r="A3606" t="s">
        <v>4519</v>
      </c>
      <c r="B3606" s="170">
        <v>56112</v>
      </c>
    </row>
    <row r="3607" spans="1:2" x14ac:dyDescent="0.25">
      <c r="A3607" t="s">
        <v>4520</v>
      </c>
      <c r="B3607" s="170">
        <v>56126</v>
      </c>
    </row>
    <row r="3608" spans="1:2" x14ac:dyDescent="0.25">
      <c r="A3608" t="s">
        <v>4521</v>
      </c>
      <c r="B3608" s="170">
        <v>56137</v>
      </c>
    </row>
    <row r="3609" spans="1:2" x14ac:dyDescent="0.25">
      <c r="A3609" t="s">
        <v>4522</v>
      </c>
      <c r="B3609" s="170">
        <v>56143</v>
      </c>
    </row>
    <row r="3610" spans="1:2" x14ac:dyDescent="0.25">
      <c r="A3610" t="s">
        <v>4523</v>
      </c>
      <c r="B3610" s="170">
        <v>56157</v>
      </c>
    </row>
    <row r="3611" spans="1:2" x14ac:dyDescent="0.25">
      <c r="A3611" t="s">
        <v>4524</v>
      </c>
      <c r="B3611" s="170">
        <v>56174</v>
      </c>
    </row>
    <row r="3612" spans="1:2" x14ac:dyDescent="0.25">
      <c r="A3612" t="s">
        <v>4525</v>
      </c>
      <c r="B3612" s="170">
        <v>56188</v>
      </c>
    </row>
    <row r="3613" spans="1:2" x14ac:dyDescent="0.25">
      <c r="A3613" t="s">
        <v>4526</v>
      </c>
      <c r="B3613" s="170">
        <v>56191</v>
      </c>
    </row>
    <row r="3614" spans="1:2" x14ac:dyDescent="0.25">
      <c r="A3614" t="s">
        <v>4527</v>
      </c>
      <c r="B3614" s="170">
        <v>56201</v>
      </c>
    </row>
    <row r="3615" spans="1:2" x14ac:dyDescent="0.25">
      <c r="A3615" t="s">
        <v>4528</v>
      </c>
      <c r="B3615" s="170">
        <v>56215</v>
      </c>
    </row>
    <row r="3616" spans="1:2" x14ac:dyDescent="0.25">
      <c r="A3616" t="s">
        <v>4529</v>
      </c>
      <c r="B3616" s="170">
        <v>56229</v>
      </c>
    </row>
    <row r="3617" spans="1:2" x14ac:dyDescent="0.25">
      <c r="A3617" t="s">
        <v>4530</v>
      </c>
      <c r="B3617" s="170">
        <v>56232</v>
      </c>
    </row>
    <row r="3618" spans="1:2" x14ac:dyDescent="0.25">
      <c r="A3618" t="s">
        <v>4531</v>
      </c>
      <c r="B3618" s="170">
        <v>56246</v>
      </c>
    </row>
    <row r="3619" spans="1:2" x14ac:dyDescent="0.25">
      <c r="A3619" t="s">
        <v>4532</v>
      </c>
      <c r="B3619" s="170">
        <v>56252</v>
      </c>
    </row>
    <row r="3620" spans="1:2" x14ac:dyDescent="0.25">
      <c r="A3620" t="s">
        <v>4533</v>
      </c>
      <c r="B3620" s="170">
        <v>56277</v>
      </c>
    </row>
    <row r="3621" spans="1:2" x14ac:dyDescent="0.25">
      <c r="A3621" t="s">
        <v>4534</v>
      </c>
      <c r="B3621" s="170">
        <v>56280</v>
      </c>
    </row>
    <row r="3622" spans="1:2" x14ac:dyDescent="0.25">
      <c r="A3622" t="s">
        <v>4535</v>
      </c>
      <c r="B3622" s="170">
        <v>56294</v>
      </c>
    </row>
    <row r="3623" spans="1:2" x14ac:dyDescent="0.25">
      <c r="A3623" t="s">
        <v>4536</v>
      </c>
      <c r="B3623" s="170">
        <v>56304</v>
      </c>
    </row>
    <row r="3624" spans="1:2" x14ac:dyDescent="0.25">
      <c r="A3624" t="s">
        <v>4537</v>
      </c>
      <c r="B3624" s="170">
        <v>56318</v>
      </c>
    </row>
    <row r="3625" spans="1:2" x14ac:dyDescent="0.25">
      <c r="A3625" t="s">
        <v>4538</v>
      </c>
      <c r="B3625" s="170">
        <v>56321</v>
      </c>
    </row>
    <row r="3626" spans="1:2" x14ac:dyDescent="0.25">
      <c r="A3626" t="s">
        <v>4539</v>
      </c>
      <c r="B3626" s="170">
        <v>56335</v>
      </c>
    </row>
    <row r="3627" spans="1:2" x14ac:dyDescent="0.25">
      <c r="A3627" t="s">
        <v>4540</v>
      </c>
      <c r="B3627" s="170">
        <v>56349</v>
      </c>
    </row>
    <row r="3628" spans="1:2" x14ac:dyDescent="0.25">
      <c r="A3628" t="s">
        <v>4541</v>
      </c>
      <c r="B3628" s="170">
        <v>56352</v>
      </c>
    </row>
    <row r="3629" spans="1:2" x14ac:dyDescent="0.25">
      <c r="A3629" t="s">
        <v>4542</v>
      </c>
      <c r="B3629" s="170">
        <v>56366</v>
      </c>
    </row>
    <row r="3630" spans="1:2" x14ac:dyDescent="0.25">
      <c r="A3630" t="s">
        <v>4543</v>
      </c>
      <c r="B3630" s="170">
        <v>56378</v>
      </c>
    </row>
    <row r="3631" spans="1:2" x14ac:dyDescent="0.25">
      <c r="A3631" t="s">
        <v>4544</v>
      </c>
      <c r="B3631" s="170">
        <v>56383</v>
      </c>
    </row>
    <row r="3632" spans="1:2" x14ac:dyDescent="0.25">
      <c r="A3632" t="s">
        <v>4545</v>
      </c>
      <c r="B3632" s="170">
        <v>56397</v>
      </c>
    </row>
    <row r="3633" spans="1:2" x14ac:dyDescent="0.25">
      <c r="A3633" t="s">
        <v>4546</v>
      </c>
      <c r="B3633" s="170">
        <v>56407</v>
      </c>
    </row>
    <row r="3634" spans="1:2" x14ac:dyDescent="0.25">
      <c r="A3634" t="s">
        <v>4547</v>
      </c>
      <c r="B3634" s="170">
        <v>56410</v>
      </c>
    </row>
    <row r="3635" spans="1:2" x14ac:dyDescent="0.25">
      <c r="A3635" t="s">
        <v>4548</v>
      </c>
      <c r="B3635" s="170">
        <v>56424</v>
      </c>
    </row>
    <row r="3636" spans="1:2" x14ac:dyDescent="0.25">
      <c r="A3636" t="s">
        <v>4549</v>
      </c>
      <c r="B3636" s="170">
        <v>56438</v>
      </c>
    </row>
    <row r="3637" spans="1:2" x14ac:dyDescent="0.25">
      <c r="A3637" t="s">
        <v>4550</v>
      </c>
      <c r="B3637" s="170">
        <v>56441</v>
      </c>
    </row>
    <row r="3638" spans="1:2" x14ac:dyDescent="0.25">
      <c r="A3638" t="s">
        <v>4551</v>
      </c>
      <c r="B3638" s="170">
        <v>56455</v>
      </c>
    </row>
    <row r="3639" spans="1:2" x14ac:dyDescent="0.25">
      <c r="A3639" t="s">
        <v>4552</v>
      </c>
      <c r="B3639" s="170">
        <v>56472</v>
      </c>
    </row>
    <row r="3640" spans="1:2" x14ac:dyDescent="0.25">
      <c r="A3640" t="s">
        <v>4553</v>
      </c>
      <c r="B3640" s="170">
        <v>56486</v>
      </c>
    </row>
    <row r="3641" spans="1:2" x14ac:dyDescent="0.25">
      <c r="A3641" t="s">
        <v>4554</v>
      </c>
      <c r="B3641" s="170">
        <v>56493</v>
      </c>
    </row>
    <row r="3642" spans="1:2" x14ac:dyDescent="0.25">
      <c r="A3642" t="s">
        <v>4555</v>
      </c>
      <c r="B3642" s="170">
        <v>56509</v>
      </c>
    </row>
    <row r="3643" spans="1:2" x14ac:dyDescent="0.25">
      <c r="A3643" t="s">
        <v>4556</v>
      </c>
      <c r="B3643" s="170">
        <v>56513</v>
      </c>
    </row>
    <row r="3644" spans="1:2" x14ac:dyDescent="0.25">
      <c r="A3644" t="s">
        <v>4557</v>
      </c>
      <c r="B3644" s="170">
        <v>56527</v>
      </c>
    </row>
    <row r="3645" spans="1:2" x14ac:dyDescent="0.25">
      <c r="A3645" t="s">
        <v>4558</v>
      </c>
      <c r="B3645" s="170">
        <v>56544</v>
      </c>
    </row>
    <row r="3646" spans="1:2" x14ac:dyDescent="0.25">
      <c r="A3646" t="s">
        <v>4559</v>
      </c>
      <c r="B3646" s="170">
        <v>56558</v>
      </c>
    </row>
    <row r="3647" spans="1:2" x14ac:dyDescent="0.25">
      <c r="A3647" t="s">
        <v>4560</v>
      </c>
      <c r="B3647" s="170">
        <v>56561</v>
      </c>
    </row>
    <row r="3648" spans="1:2" x14ac:dyDescent="0.25">
      <c r="A3648" t="s">
        <v>4561</v>
      </c>
      <c r="B3648" s="170">
        <v>56575</v>
      </c>
    </row>
    <row r="3649" spans="1:2" x14ac:dyDescent="0.25">
      <c r="A3649" t="s">
        <v>4562</v>
      </c>
      <c r="B3649" s="170">
        <v>56589</v>
      </c>
    </row>
    <row r="3650" spans="1:2" x14ac:dyDescent="0.25">
      <c r="A3650" t="s">
        <v>4563</v>
      </c>
      <c r="B3650" s="170">
        <v>56602</v>
      </c>
    </row>
    <row r="3651" spans="1:2" x14ac:dyDescent="0.25">
      <c r="A3651" t="s">
        <v>4564</v>
      </c>
      <c r="B3651" s="170">
        <v>56616</v>
      </c>
    </row>
    <row r="3652" spans="1:2" x14ac:dyDescent="0.25">
      <c r="A3652" t="s">
        <v>4565</v>
      </c>
      <c r="B3652" s="170">
        <v>56624</v>
      </c>
    </row>
    <row r="3653" spans="1:2" x14ac:dyDescent="0.25">
      <c r="A3653" t="s">
        <v>4566</v>
      </c>
      <c r="B3653" s="170">
        <v>56633</v>
      </c>
    </row>
    <row r="3654" spans="1:2" x14ac:dyDescent="0.25">
      <c r="A3654" t="s">
        <v>4567</v>
      </c>
      <c r="B3654" s="170">
        <v>56647</v>
      </c>
    </row>
    <row r="3655" spans="1:2" x14ac:dyDescent="0.25">
      <c r="A3655" t="s">
        <v>4568</v>
      </c>
      <c r="B3655" s="170">
        <v>56650</v>
      </c>
    </row>
    <row r="3656" spans="1:2" x14ac:dyDescent="0.25">
      <c r="A3656" t="s">
        <v>4569</v>
      </c>
      <c r="B3656" s="170">
        <v>56664</v>
      </c>
    </row>
    <row r="3657" spans="1:2" x14ac:dyDescent="0.25">
      <c r="A3657" t="s">
        <v>4570</v>
      </c>
      <c r="B3657" s="170">
        <v>56678</v>
      </c>
    </row>
    <row r="3658" spans="1:2" x14ac:dyDescent="0.25">
      <c r="A3658" t="s">
        <v>4571</v>
      </c>
      <c r="B3658" s="170">
        <v>56681</v>
      </c>
    </row>
    <row r="3659" spans="1:2" x14ac:dyDescent="0.25">
      <c r="A3659" t="s">
        <v>4572</v>
      </c>
      <c r="B3659" s="170">
        <v>56695</v>
      </c>
    </row>
    <row r="3660" spans="1:2" x14ac:dyDescent="0.25">
      <c r="A3660" t="s">
        <v>4573</v>
      </c>
      <c r="B3660" s="170">
        <v>56705</v>
      </c>
    </row>
    <row r="3661" spans="1:2" x14ac:dyDescent="0.25">
      <c r="A3661" t="s">
        <v>4574</v>
      </c>
      <c r="B3661" s="170">
        <v>56719</v>
      </c>
    </row>
    <row r="3662" spans="1:2" x14ac:dyDescent="0.25">
      <c r="A3662" t="s">
        <v>4575</v>
      </c>
      <c r="B3662" s="170">
        <v>56722</v>
      </c>
    </row>
    <row r="3663" spans="1:2" x14ac:dyDescent="0.25">
      <c r="A3663" t="s">
        <v>4576</v>
      </c>
      <c r="B3663" s="170">
        <v>56736</v>
      </c>
    </row>
    <row r="3664" spans="1:2" x14ac:dyDescent="0.25">
      <c r="A3664" t="s">
        <v>4577</v>
      </c>
      <c r="B3664" s="170">
        <v>56740</v>
      </c>
    </row>
    <row r="3665" spans="1:2" x14ac:dyDescent="0.25">
      <c r="A3665" t="s">
        <v>4578</v>
      </c>
      <c r="B3665" s="170">
        <v>56753</v>
      </c>
    </row>
    <row r="3666" spans="1:2" x14ac:dyDescent="0.25">
      <c r="A3666" t="s">
        <v>4579</v>
      </c>
      <c r="B3666" s="170">
        <v>56767</v>
      </c>
    </row>
    <row r="3667" spans="1:2" x14ac:dyDescent="0.25">
      <c r="A3667" t="s">
        <v>4580</v>
      </c>
      <c r="B3667" s="170">
        <v>56770</v>
      </c>
    </row>
    <row r="3668" spans="1:2" x14ac:dyDescent="0.25">
      <c r="A3668" t="s">
        <v>4581</v>
      </c>
      <c r="B3668" s="170">
        <v>56784</v>
      </c>
    </row>
    <row r="3669" spans="1:2" x14ac:dyDescent="0.25">
      <c r="A3669" t="s">
        <v>4582</v>
      </c>
      <c r="B3669" s="170">
        <v>56798</v>
      </c>
    </row>
    <row r="3670" spans="1:2" x14ac:dyDescent="0.25">
      <c r="A3670" t="s">
        <v>4583</v>
      </c>
      <c r="B3670" s="170">
        <v>56808</v>
      </c>
    </row>
    <row r="3671" spans="1:2" x14ac:dyDescent="0.25">
      <c r="A3671" t="s">
        <v>4584</v>
      </c>
      <c r="B3671" s="170">
        <v>56811</v>
      </c>
    </row>
    <row r="3672" spans="1:2" x14ac:dyDescent="0.25">
      <c r="A3672" t="s">
        <v>4585</v>
      </c>
      <c r="B3672" s="170">
        <v>56825</v>
      </c>
    </row>
    <row r="3673" spans="1:2" x14ac:dyDescent="0.25">
      <c r="A3673" t="s">
        <v>4586</v>
      </c>
      <c r="B3673" s="170">
        <v>56839</v>
      </c>
    </row>
    <row r="3674" spans="1:2" x14ac:dyDescent="0.25">
      <c r="A3674" t="s">
        <v>4587</v>
      </c>
      <c r="B3674" s="170">
        <v>56842</v>
      </c>
    </row>
    <row r="3675" spans="1:2" x14ac:dyDescent="0.25">
      <c r="A3675" t="s">
        <v>4588</v>
      </c>
      <c r="B3675" s="170">
        <v>56856</v>
      </c>
    </row>
    <row r="3676" spans="1:2" x14ac:dyDescent="0.25">
      <c r="A3676" t="s">
        <v>4589</v>
      </c>
      <c r="B3676" s="170">
        <v>56865</v>
      </c>
    </row>
    <row r="3677" spans="1:2" x14ac:dyDescent="0.25">
      <c r="A3677" t="s">
        <v>4590</v>
      </c>
      <c r="B3677" s="170">
        <v>56873</v>
      </c>
    </row>
    <row r="3678" spans="1:2" x14ac:dyDescent="0.25">
      <c r="A3678" t="s">
        <v>4591</v>
      </c>
      <c r="B3678" s="170">
        <v>56887</v>
      </c>
    </row>
    <row r="3679" spans="1:2" x14ac:dyDescent="0.25">
      <c r="A3679" t="s">
        <v>4592</v>
      </c>
      <c r="B3679" s="170">
        <v>56890</v>
      </c>
    </row>
    <row r="3680" spans="1:2" x14ac:dyDescent="0.25">
      <c r="A3680" t="s">
        <v>4593</v>
      </c>
      <c r="B3680" s="170">
        <v>56900</v>
      </c>
    </row>
    <row r="3681" spans="1:2" x14ac:dyDescent="0.25">
      <c r="A3681" t="s">
        <v>4594</v>
      </c>
      <c r="B3681" s="170">
        <v>56914</v>
      </c>
    </row>
    <row r="3682" spans="1:2" x14ac:dyDescent="0.25">
      <c r="A3682" t="s">
        <v>4595</v>
      </c>
      <c r="B3682" s="170">
        <v>56928</v>
      </c>
    </row>
    <row r="3683" spans="1:2" x14ac:dyDescent="0.25">
      <c r="A3683" t="s">
        <v>4596</v>
      </c>
      <c r="B3683" s="170">
        <v>56945</v>
      </c>
    </row>
    <row r="3684" spans="1:2" x14ac:dyDescent="0.25">
      <c r="A3684" t="s">
        <v>4597</v>
      </c>
      <c r="B3684" s="170">
        <v>56959</v>
      </c>
    </row>
    <row r="3685" spans="1:2" x14ac:dyDescent="0.25">
      <c r="A3685" t="s">
        <v>4598</v>
      </c>
      <c r="B3685" s="170">
        <v>56962</v>
      </c>
    </row>
    <row r="3686" spans="1:2" x14ac:dyDescent="0.25">
      <c r="A3686" t="s">
        <v>4599</v>
      </c>
      <c r="B3686" s="170">
        <v>56976</v>
      </c>
    </row>
    <row r="3687" spans="1:2" x14ac:dyDescent="0.25">
      <c r="A3687" t="s">
        <v>4600</v>
      </c>
      <c r="B3687" s="170">
        <v>56980</v>
      </c>
    </row>
    <row r="3688" spans="1:2" x14ac:dyDescent="0.25">
      <c r="A3688" t="s">
        <v>4601</v>
      </c>
      <c r="B3688" s="170">
        <v>56993</v>
      </c>
    </row>
    <row r="3689" spans="1:2" x14ac:dyDescent="0.25">
      <c r="A3689" t="s">
        <v>4602</v>
      </c>
      <c r="B3689" s="170">
        <v>57008</v>
      </c>
    </row>
    <row r="3690" spans="1:2" x14ac:dyDescent="0.25">
      <c r="A3690" t="s">
        <v>4603</v>
      </c>
      <c r="B3690" s="170">
        <v>57011</v>
      </c>
    </row>
    <row r="3691" spans="1:2" x14ac:dyDescent="0.25">
      <c r="A3691" t="s">
        <v>4604</v>
      </c>
      <c r="B3691" s="170">
        <v>57025</v>
      </c>
    </row>
    <row r="3692" spans="1:2" x14ac:dyDescent="0.25">
      <c r="A3692" t="s">
        <v>4605</v>
      </c>
      <c r="B3692" s="170">
        <v>57039</v>
      </c>
    </row>
    <row r="3693" spans="1:2" x14ac:dyDescent="0.25">
      <c r="A3693" t="s">
        <v>4606</v>
      </c>
      <c r="B3693" s="170">
        <v>57042</v>
      </c>
    </row>
    <row r="3694" spans="1:2" x14ac:dyDescent="0.25">
      <c r="A3694" t="s">
        <v>4607</v>
      </c>
      <c r="B3694" s="170">
        <v>57056</v>
      </c>
    </row>
    <row r="3695" spans="1:2" x14ac:dyDescent="0.25">
      <c r="A3695" t="s">
        <v>4608</v>
      </c>
      <c r="B3695" s="170">
        <v>57062</v>
      </c>
    </row>
    <row r="3696" spans="1:2" x14ac:dyDescent="0.25">
      <c r="A3696" t="s">
        <v>4609</v>
      </c>
      <c r="B3696" s="170">
        <v>57073</v>
      </c>
    </row>
    <row r="3697" spans="1:2" x14ac:dyDescent="0.25">
      <c r="A3697" t="s">
        <v>4610</v>
      </c>
      <c r="B3697" s="170">
        <v>57087</v>
      </c>
    </row>
    <row r="3698" spans="1:2" x14ac:dyDescent="0.25">
      <c r="A3698" t="s">
        <v>4611</v>
      </c>
      <c r="B3698" s="170">
        <v>57090</v>
      </c>
    </row>
    <row r="3699" spans="1:2" x14ac:dyDescent="0.25">
      <c r="A3699" t="s">
        <v>4612</v>
      </c>
      <c r="B3699" s="170">
        <v>57100</v>
      </c>
    </row>
    <row r="3700" spans="1:2" x14ac:dyDescent="0.25">
      <c r="A3700" t="s">
        <v>4613</v>
      </c>
      <c r="B3700" s="170">
        <v>57114</v>
      </c>
    </row>
    <row r="3701" spans="1:2" x14ac:dyDescent="0.25">
      <c r="A3701" t="s">
        <v>4614</v>
      </c>
      <c r="B3701" s="170">
        <v>57128</v>
      </c>
    </row>
    <row r="3702" spans="1:2" x14ac:dyDescent="0.25">
      <c r="A3702" t="s">
        <v>4615</v>
      </c>
      <c r="B3702" s="170">
        <v>57131</v>
      </c>
    </row>
    <row r="3703" spans="1:2" x14ac:dyDescent="0.25">
      <c r="A3703" t="s">
        <v>4616</v>
      </c>
      <c r="B3703" s="170">
        <v>57145</v>
      </c>
    </row>
    <row r="3704" spans="1:2" x14ac:dyDescent="0.25">
      <c r="A3704" t="s">
        <v>4617</v>
      </c>
      <c r="B3704" s="170">
        <v>57159</v>
      </c>
    </row>
    <row r="3705" spans="1:2" x14ac:dyDescent="0.25">
      <c r="A3705" t="s">
        <v>4618</v>
      </c>
      <c r="B3705" s="170">
        <v>57162</v>
      </c>
    </row>
    <row r="3706" spans="1:2" x14ac:dyDescent="0.25">
      <c r="A3706" t="s">
        <v>4619</v>
      </c>
      <c r="B3706" s="170">
        <v>57176</v>
      </c>
    </row>
    <row r="3707" spans="1:2" x14ac:dyDescent="0.25">
      <c r="A3707" t="s">
        <v>4620</v>
      </c>
      <c r="B3707" s="170">
        <v>57188</v>
      </c>
    </row>
    <row r="3708" spans="1:2" x14ac:dyDescent="0.25">
      <c r="A3708" t="s">
        <v>4621</v>
      </c>
      <c r="B3708" s="170">
        <v>57193</v>
      </c>
    </row>
    <row r="3709" spans="1:2" x14ac:dyDescent="0.25">
      <c r="A3709" t="s">
        <v>4622</v>
      </c>
      <c r="B3709" s="170">
        <v>57203</v>
      </c>
    </row>
    <row r="3710" spans="1:2" x14ac:dyDescent="0.25">
      <c r="A3710" t="s">
        <v>4623</v>
      </c>
      <c r="B3710" s="170">
        <v>57217</v>
      </c>
    </row>
    <row r="3711" spans="1:2" x14ac:dyDescent="0.25">
      <c r="A3711" t="s">
        <v>4624</v>
      </c>
      <c r="B3711" s="170">
        <v>57234</v>
      </c>
    </row>
    <row r="3712" spans="1:2" x14ac:dyDescent="0.25">
      <c r="A3712" t="s">
        <v>4625</v>
      </c>
      <c r="B3712" s="170">
        <v>57248</v>
      </c>
    </row>
    <row r="3713" spans="1:2" x14ac:dyDescent="0.25">
      <c r="A3713" t="s">
        <v>4626</v>
      </c>
      <c r="B3713" s="170">
        <v>57251</v>
      </c>
    </row>
    <row r="3714" spans="1:2" x14ac:dyDescent="0.25">
      <c r="A3714" t="s">
        <v>4627</v>
      </c>
      <c r="B3714" s="170">
        <v>57265</v>
      </c>
    </row>
    <row r="3715" spans="1:2" x14ac:dyDescent="0.25">
      <c r="A3715" t="s">
        <v>4628</v>
      </c>
      <c r="B3715" s="170">
        <v>57279</v>
      </c>
    </row>
    <row r="3716" spans="1:2" x14ac:dyDescent="0.25">
      <c r="A3716" t="s">
        <v>4629</v>
      </c>
      <c r="B3716" s="170">
        <v>57282</v>
      </c>
    </row>
    <row r="3717" spans="1:2" x14ac:dyDescent="0.25">
      <c r="A3717" t="s">
        <v>4630</v>
      </c>
      <c r="B3717" s="170">
        <v>57296</v>
      </c>
    </row>
    <row r="3718" spans="1:2" x14ac:dyDescent="0.25">
      <c r="A3718" t="s">
        <v>4631</v>
      </c>
      <c r="B3718" s="170">
        <v>57306</v>
      </c>
    </row>
    <row r="3719" spans="1:2" x14ac:dyDescent="0.25">
      <c r="A3719" t="s">
        <v>4632</v>
      </c>
      <c r="B3719" s="170">
        <v>57319</v>
      </c>
    </row>
    <row r="3720" spans="1:2" x14ac:dyDescent="0.25">
      <c r="A3720" t="s">
        <v>4633</v>
      </c>
      <c r="B3720" s="170">
        <v>57323</v>
      </c>
    </row>
    <row r="3721" spans="1:2" x14ac:dyDescent="0.25">
      <c r="A3721" t="s">
        <v>4634</v>
      </c>
      <c r="B3721" s="170">
        <v>57337</v>
      </c>
    </row>
    <row r="3722" spans="1:2" x14ac:dyDescent="0.25">
      <c r="A3722" t="s">
        <v>4635</v>
      </c>
      <c r="B3722" s="170">
        <v>57340</v>
      </c>
    </row>
    <row r="3723" spans="1:2" x14ac:dyDescent="0.25">
      <c r="A3723" t="s">
        <v>4636</v>
      </c>
      <c r="B3723" s="170">
        <v>57354</v>
      </c>
    </row>
    <row r="3724" spans="1:2" x14ac:dyDescent="0.25">
      <c r="A3724" t="s">
        <v>4637</v>
      </c>
      <c r="B3724" s="170">
        <v>57368</v>
      </c>
    </row>
    <row r="3725" spans="1:2" x14ac:dyDescent="0.25">
      <c r="A3725" t="s">
        <v>4638</v>
      </c>
      <c r="B3725" s="170">
        <v>57371</v>
      </c>
    </row>
    <row r="3726" spans="1:2" x14ac:dyDescent="0.25">
      <c r="A3726" t="s">
        <v>4639</v>
      </c>
      <c r="B3726" s="170">
        <v>57385</v>
      </c>
    </row>
    <row r="3727" spans="1:2" x14ac:dyDescent="0.25">
      <c r="A3727" t="s">
        <v>4640</v>
      </c>
      <c r="B3727" s="170">
        <v>57399</v>
      </c>
    </row>
    <row r="3728" spans="1:2" x14ac:dyDescent="0.25">
      <c r="A3728" t="s">
        <v>4641</v>
      </c>
      <c r="B3728" s="170">
        <v>57409</v>
      </c>
    </row>
    <row r="3729" spans="1:2" x14ac:dyDescent="0.25">
      <c r="A3729" t="s">
        <v>4642</v>
      </c>
      <c r="B3729" s="170">
        <v>57412</v>
      </c>
    </row>
    <row r="3730" spans="1:2" x14ac:dyDescent="0.25">
      <c r="A3730" t="s">
        <v>4643</v>
      </c>
      <c r="B3730" s="170">
        <v>57426</v>
      </c>
    </row>
    <row r="3731" spans="1:2" x14ac:dyDescent="0.25">
      <c r="A3731" t="s">
        <v>4644</v>
      </c>
      <c r="B3731" s="170">
        <v>57434</v>
      </c>
    </row>
    <row r="3732" spans="1:2" x14ac:dyDescent="0.25">
      <c r="A3732" t="s">
        <v>4645</v>
      </c>
      <c r="B3732" s="170">
        <v>57443</v>
      </c>
    </row>
    <row r="3733" spans="1:2" x14ac:dyDescent="0.25">
      <c r="A3733" t="s">
        <v>4646</v>
      </c>
      <c r="B3733" s="170">
        <v>57457</v>
      </c>
    </row>
    <row r="3734" spans="1:2" x14ac:dyDescent="0.25">
      <c r="A3734" t="s">
        <v>4647</v>
      </c>
      <c r="B3734" s="170">
        <v>57474</v>
      </c>
    </row>
    <row r="3735" spans="1:2" x14ac:dyDescent="0.25">
      <c r="A3735" t="s">
        <v>4648</v>
      </c>
      <c r="B3735" s="170">
        <v>57488</v>
      </c>
    </row>
    <row r="3736" spans="1:2" x14ac:dyDescent="0.25">
      <c r="A3736" t="s">
        <v>4649</v>
      </c>
      <c r="B3736" s="170">
        <v>57491</v>
      </c>
    </row>
    <row r="3737" spans="1:2" x14ac:dyDescent="0.25">
      <c r="A3737" t="s">
        <v>4650</v>
      </c>
      <c r="B3737" s="170">
        <v>57501</v>
      </c>
    </row>
    <row r="3738" spans="1:2" x14ac:dyDescent="0.25">
      <c r="A3738" t="s">
        <v>4651</v>
      </c>
      <c r="B3738" s="170">
        <v>57515</v>
      </c>
    </row>
    <row r="3739" spans="1:2" x14ac:dyDescent="0.25">
      <c r="A3739" t="s">
        <v>4652</v>
      </c>
      <c r="B3739" s="170">
        <v>57529</v>
      </c>
    </row>
    <row r="3740" spans="1:2" x14ac:dyDescent="0.25">
      <c r="A3740" t="s">
        <v>4653</v>
      </c>
      <c r="B3740" s="170">
        <v>57532</v>
      </c>
    </row>
    <row r="3741" spans="1:2" x14ac:dyDescent="0.25">
      <c r="A3741" t="s">
        <v>4654</v>
      </c>
      <c r="B3741" s="170">
        <v>57546</v>
      </c>
    </row>
    <row r="3742" spans="1:2" x14ac:dyDescent="0.25">
      <c r="A3742" t="s">
        <v>4655</v>
      </c>
      <c r="B3742" s="170">
        <v>57550</v>
      </c>
    </row>
    <row r="3743" spans="1:2" x14ac:dyDescent="0.25">
      <c r="A3743" t="s">
        <v>4656</v>
      </c>
      <c r="B3743" s="170">
        <v>57563</v>
      </c>
    </row>
    <row r="3744" spans="1:2" x14ac:dyDescent="0.25">
      <c r="A3744" t="s">
        <v>4657</v>
      </c>
      <c r="B3744" s="170">
        <v>57577</v>
      </c>
    </row>
    <row r="3745" spans="1:2" x14ac:dyDescent="0.25">
      <c r="A3745" t="s">
        <v>4658</v>
      </c>
      <c r="B3745" s="170">
        <v>57580</v>
      </c>
    </row>
    <row r="3746" spans="1:2" x14ac:dyDescent="0.25">
      <c r="A3746" t="s">
        <v>4659</v>
      </c>
      <c r="B3746" s="170">
        <v>57594</v>
      </c>
    </row>
    <row r="3747" spans="1:2" x14ac:dyDescent="0.25">
      <c r="A3747" t="s">
        <v>4660</v>
      </c>
      <c r="B3747" s="170">
        <v>57604</v>
      </c>
    </row>
    <row r="3748" spans="1:2" x14ac:dyDescent="0.25">
      <c r="A3748" t="s">
        <v>4661</v>
      </c>
      <c r="B3748" s="170">
        <v>57618</v>
      </c>
    </row>
    <row r="3749" spans="1:2" x14ac:dyDescent="0.25">
      <c r="A3749" t="s">
        <v>4662</v>
      </c>
      <c r="B3749" s="170">
        <v>57621</v>
      </c>
    </row>
    <row r="3750" spans="1:2" x14ac:dyDescent="0.25">
      <c r="A3750" t="s">
        <v>4663</v>
      </c>
      <c r="B3750" s="170">
        <v>57635</v>
      </c>
    </row>
    <row r="3751" spans="1:2" x14ac:dyDescent="0.25">
      <c r="A3751" t="s">
        <v>4664</v>
      </c>
      <c r="B3751" s="170">
        <v>57649</v>
      </c>
    </row>
    <row r="3752" spans="1:2" x14ac:dyDescent="0.25">
      <c r="A3752" t="s">
        <v>4665</v>
      </c>
      <c r="B3752" s="170">
        <v>57652</v>
      </c>
    </row>
    <row r="3753" spans="1:2" x14ac:dyDescent="0.25">
      <c r="A3753" t="s">
        <v>4666</v>
      </c>
      <c r="B3753" s="170">
        <v>57666</v>
      </c>
    </row>
    <row r="3754" spans="1:2" x14ac:dyDescent="0.25">
      <c r="A3754" t="s">
        <v>4667</v>
      </c>
      <c r="B3754" s="170">
        <v>57675</v>
      </c>
    </row>
    <row r="3755" spans="1:2" x14ac:dyDescent="0.25">
      <c r="A3755" t="s">
        <v>4668</v>
      </c>
      <c r="B3755" s="170">
        <v>57683</v>
      </c>
    </row>
    <row r="3756" spans="1:2" x14ac:dyDescent="0.25">
      <c r="A3756" t="s">
        <v>4669</v>
      </c>
      <c r="B3756" s="170">
        <v>57697</v>
      </c>
    </row>
    <row r="3757" spans="1:2" x14ac:dyDescent="0.25">
      <c r="A3757" t="s">
        <v>4670</v>
      </c>
      <c r="B3757" s="170">
        <v>57707</v>
      </c>
    </row>
    <row r="3758" spans="1:2" x14ac:dyDescent="0.25">
      <c r="A3758" t="s">
        <v>4671</v>
      </c>
      <c r="B3758" s="170">
        <v>57710</v>
      </c>
    </row>
    <row r="3759" spans="1:2" x14ac:dyDescent="0.25">
      <c r="A3759" t="s">
        <v>4672</v>
      </c>
      <c r="B3759" s="170">
        <v>57724</v>
      </c>
    </row>
    <row r="3760" spans="1:2" x14ac:dyDescent="0.25">
      <c r="A3760" t="s">
        <v>4673</v>
      </c>
      <c r="B3760" s="170">
        <v>57738</v>
      </c>
    </row>
    <row r="3761" spans="1:2" x14ac:dyDescent="0.25">
      <c r="A3761" t="s">
        <v>4674</v>
      </c>
      <c r="B3761" s="170">
        <v>57741</v>
      </c>
    </row>
    <row r="3762" spans="1:2" x14ac:dyDescent="0.25">
      <c r="A3762" t="s">
        <v>4675</v>
      </c>
      <c r="B3762" s="170">
        <v>57755</v>
      </c>
    </row>
    <row r="3763" spans="1:2" x14ac:dyDescent="0.25">
      <c r="A3763" t="s">
        <v>4676</v>
      </c>
      <c r="B3763" s="170">
        <v>57769</v>
      </c>
    </row>
    <row r="3764" spans="1:2" x14ac:dyDescent="0.25">
      <c r="A3764" t="s">
        <v>4677</v>
      </c>
      <c r="B3764" s="170">
        <v>57772</v>
      </c>
    </row>
    <row r="3765" spans="1:2" x14ac:dyDescent="0.25">
      <c r="A3765" t="s">
        <v>4678</v>
      </c>
      <c r="B3765" s="170">
        <v>57790</v>
      </c>
    </row>
    <row r="3766" spans="1:2" x14ac:dyDescent="0.25">
      <c r="A3766" t="s">
        <v>4679</v>
      </c>
      <c r="B3766" s="170">
        <v>57806</v>
      </c>
    </row>
    <row r="3767" spans="1:2" x14ac:dyDescent="0.25">
      <c r="A3767" t="s">
        <v>4680</v>
      </c>
      <c r="B3767" s="170">
        <v>57813</v>
      </c>
    </row>
    <row r="3768" spans="1:2" x14ac:dyDescent="0.25">
      <c r="A3768" t="s">
        <v>4681</v>
      </c>
      <c r="B3768" s="170">
        <v>57827</v>
      </c>
    </row>
    <row r="3769" spans="1:2" x14ac:dyDescent="0.25">
      <c r="A3769" t="s">
        <v>4682</v>
      </c>
      <c r="B3769" s="170">
        <v>57830</v>
      </c>
    </row>
    <row r="3770" spans="1:2" x14ac:dyDescent="0.25">
      <c r="A3770" t="s">
        <v>4683</v>
      </c>
      <c r="B3770" s="170">
        <v>57844</v>
      </c>
    </row>
    <row r="3771" spans="1:2" x14ac:dyDescent="0.25">
      <c r="A3771" t="s">
        <v>4684</v>
      </c>
      <c r="B3771" s="170">
        <v>57858</v>
      </c>
    </row>
    <row r="3772" spans="1:2" x14ac:dyDescent="0.25">
      <c r="A3772" t="s">
        <v>4685</v>
      </c>
      <c r="B3772" s="170">
        <v>57861</v>
      </c>
    </row>
    <row r="3773" spans="1:2" x14ac:dyDescent="0.25">
      <c r="A3773" t="s">
        <v>4686</v>
      </c>
      <c r="B3773" s="170">
        <v>57875</v>
      </c>
    </row>
    <row r="3774" spans="1:2" x14ac:dyDescent="0.25">
      <c r="A3774" t="s">
        <v>4687</v>
      </c>
      <c r="B3774" s="170">
        <v>57889</v>
      </c>
    </row>
    <row r="3775" spans="1:2" x14ac:dyDescent="0.25">
      <c r="A3775" t="s">
        <v>4688</v>
      </c>
      <c r="B3775" s="170">
        <v>57892</v>
      </c>
    </row>
    <row r="3776" spans="1:2" x14ac:dyDescent="0.25">
      <c r="A3776" t="s">
        <v>4689</v>
      </c>
      <c r="B3776" s="170">
        <v>57916</v>
      </c>
    </row>
    <row r="3777" spans="1:2" x14ac:dyDescent="0.25">
      <c r="A3777" t="s">
        <v>4690</v>
      </c>
      <c r="B3777" s="170">
        <v>57921</v>
      </c>
    </row>
    <row r="3778" spans="1:2" x14ac:dyDescent="0.25">
      <c r="A3778" t="s">
        <v>4691</v>
      </c>
      <c r="B3778" s="170">
        <v>57933</v>
      </c>
    </row>
    <row r="3779" spans="1:2" x14ac:dyDescent="0.25">
      <c r="A3779" t="s">
        <v>4692</v>
      </c>
      <c r="B3779" s="170">
        <v>57947</v>
      </c>
    </row>
    <row r="3780" spans="1:2" x14ac:dyDescent="0.25">
      <c r="A3780" t="s">
        <v>4693</v>
      </c>
      <c r="B3780" s="170">
        <v>57950</v>
      </c>
    </row>
    <row r="3781" spans="1:2" x14ac:dyDescent="0.25">
      <c r="A3781" t="s">
        <v>4694</v>
      </c>
      <c r="B3781" s="170">
        <v>57964</v>
      </c>
    </row>
    <row r="3782" spans="1:2" x14ac:dyDescent="0.25">
      <c r="A3782" t="s">
        <v>4695</v>
      </c>
      <c r="B3782" s="170">
        <v>57981</v>
      </c>
    </row>
    <row r="3783" spans="1:2" x14ac:dyDescent="0.25">
      <c r="A3783" t="s">
        <v>4696</v>
      </c>
      <c r="B3783" s="170">
        <v>57995</v>
      </c>
    </row>
    <row r="3784" spans="1:2" x14ac:dyDescent="0.25">
      <c r="A3784" t="s">
        <v>4697</v>
      </c>
      <c r="B3784" s="170">
        <v>58003</v>
      </c>
    </row>
    <row r="3785" spans="1:2" x14ac:dyDescent="0.25">
      <c r="A3785" t="s">
        <v>4698</v>
      </c>
      <c r="B3785" s="170">
        <v>58013</v>
      </c>
    </row>
    <row r="3786" spans="1:2" x14ac:dyDescent="0.25">
      <c r="A3786" t="s">
        <v>4699</v>
      </c>
      <c r="B3786" s="170">
        <v>58027</v>
      </c>
    </row>
    <row r="3787" spans="1:2" x14ac:dyDescent="0.25">
      <c r="A3787" t="s">
        <v>4700</v>
      </c>
      <c r="B3787" s="170">
        <v>58030</v>
      </c>
    </row>
    <row r="3788" spans="1:2" x14ac:dyDescent="0.25">
      <c r="A3788" t="s">
        <v>4701</v>
      </c>
      <c r="B3788" s="170">
        <v>58044</v>
      </c>
    </row>
    <row r="3789" spans="1:2" x14ac:dyDescent="0.25">
      <c r="A3789" t="s">
        <v>4702</v>
      </c>
      <c r="B3789" s="170">
        <v>58058</v>
      </c>
    </row>
    <row r="3790" spans="1:2" x14ac:dyDescent="0.25">
      <c r="A3790" t="s">
        <v>4703</v>
      </c>
      <c r="B3790" s="170">
        <v>58061</v>
      </c>
    </row>
    <row r="3791" spans="1:2" x14ac:dyDescent="0.25">
      <c r="A3791" t="s">
        <v>4704</v>
      </c>
      <c r="B3791" s="170">
        <v>58075</v>
      </c>
    </row>
    <row r="3792" spans="1:2" x14ac:dyDescent="0.25">
      <c r="A3792" t="s">
        <v>4705</v>
      </c>
      <c r="B3792" s="170">
        <v>58089</v>
      </c>
    </row>
    <row r="3793" spans="1:2" x14ac:dyDescent="0.25">
      <c r="A3793" t="s">
        <v>4706</v>
      </c>
      <c r="B3793" s="170">
        <v>58092</v>
      </c>
    </row>
    <row r="3794" spans="1:2" x14ac:dyDescent="0.25">
      <c r="A3794" t="s">
        <v>4707</v>
      </c>
      <c r="B3794" s="170">
        <v>58102</v>
      </c>
    </row>
    <row r="3795" spans="1:2" x14ac:dyDescent="0.25">
      <c r="A3795" t="s">
        <v>4708</v>
      </c>
      <c r="B3795" s="170">
        <v>58116</v>
      </c>
    </row>
    <row r="3796" spans="1:2" x14ac:dyDescent="0.25">
      <c r="A3796" t="s">
        <v>4709</v>
      </c>
      <c r="B3796" s="170">
        <v>58129</v>
      </c>
    </row>
    <row r="3797" spans="1:2" x14ac:dyDescent="0.25">
      <c r="A3797" t="s">
        <v>4710</v>
      </c>
      <c r="B3797" s="170">
        <v>58133</v>
      </c>
    </row>
    <row r="3798" spans="1:2" x14ac:dyDescent="0.25">
      <c r="A3798" t="s">
        <v>4711</v>
      </c>
      <c r="B3798" s="170">
        <v>58147</v>
      </c>
    </row>
    <row r="3799" spans="1:2" x14ac:dyDescent="0.25">
      <c r="A3799" t="s">
        <v>4712</v>
      </c>
      <c r="B3799" s="170">
        <v>58150</v>
      </c>
    </row>
    <row r="3800" spans="1:2" x14ac:dyDescent="0.25">
      <c r="A3800" t="s">
        <v>4713</v>
      </c>
      <c r="B3800" s="170">
        <v>58178</v>
      </c>
    </row>
    <row r="3801" spans="1:2" x14ac:dyDescent="0.25">
      <c r="A3801" t="s">
        <v>4714</v>
      </c>
      <c r="B3801" s="170">
        <v>58181</v>
      </c>
    </row>
    <row r="3802" spans="1:2" x14ac:dyDescent="0.25">
      <c r="A3802" t="s">
        <v>4715</v>
      </c>
      <c r="B3802" s="170">
        <v>58195</v>
      </c>
    </row>
    <row r="3803" spans="1:2" x14ac:dyDescent="0.25">
      <c r="A3803" t="s">
        <v>4716</v>
      </c>
      <c r="B3803" s="170">
        <v>58205</v>
      </c>
    </row>
    <row r="3804" spans="1:2" x14ac:dyDescent="0.25">
      <c r="A3804" t="s">
        <v>4717</v>
      </c>
      <c r="B3804" s="170">
        <v>58219</v>
      </c>
    </row>
    <row r="3805" spans="1:2" x14ac:dyDescent="0.25">
      <c r="A3805" t="s">
        <v>4718</v>
      </c>
      <c r="B3805" s="170">
        <v>58222</v>
      </c>
    </row>
    <row r="3806" spans="1:2" x14ac:dyDescent="0.25">
      <c r="A3806" t="s">
        <v>4719</v>
      </c>
      <c r="B3806" s="170">
        <v>58236</v>
      </c>
    </row>
    <row r="3807" spans="1:2" x14ac:dyDescent="0.25">
      <c r="A3807" t="s">
        <v>4720</v>
      </c>
      <c r="B3807" s="170">
        <v>58244</v>
      </c>
    </row>
    <row r="3808" spans="1:2" x14ac:dyDescent="0.25">
      <c r="A3808" t="s">
        <v>4721</v>
      </c>
      <c r="B3808" s="170">
        <v>58253</v>
      </c>
    </row>
    <row r="3809" spans="1:2" x14ac:dyDescent="0.25">
      <c r="A3809" t="s">
        <v>4722</v>
      </c>
      <c r="B3809" s="170">
        <v>58267</v>
      </c>
    </row>
    <row r="3810" spans="1:2" x14ac:dyDescent="0.25">
      <c r="A3810" t="s">
        <v>4723</v>
      </c>
      <c r="B3810" s="170">
        <v>58270</v>
      </c>
    </row>
    <row r="3811" spans="1:2" x14ac:dyDescent="0.25">
      <c r="A3811" t="s">
        <v>4724</v>
      </c>
      <c r="B3811" s="170">
        <v>58284</v>
      </c>
    </row>
    <row r="3812" spans="1:2" x14ac:dyDescent="0.25">
      <c r="A3812" t="s">
        <v>4725</v>
      </c>
      <c r="B3812" s="170">
        <v>58298</v>
      </c>
    </row>
    <row r="3813" spans="1:2" x14ac:dyDescent="0.25">
      <c r="A3813" t="s">
        <v>4726</v>
      </c>
      <c r="B3813" s="170">
        <v>58308</v>
      </c>
    </row>
    <row r="3814" spans="1:2" x14ac:dyDescent="0.25">
      <c r="A3814" t="s">
        <v>4727</v>
      </c>
      <c r="B3814" s="170">
        <v>58311</v>
      </c>
    </row>
    <row r="3815" spans="1:2" x14ac:dyDescent="0.25">
      <c r="A3815" t="s">
        <v>4728</v>
      </c>
      <c r="B3815" s="170">
        <v>58325</v>
      </c>
    </row>
    <row r="3816" spans="1:2" x14ac:dyDescent="0.25">
      <c r="A3816" t="s">
        <v>4729</v>
      </c>
      <c r="B3816" s="170">
        <v>58339</v>
      </c>
    </row>
    <row r="3817" spans="1:2" x14ac:dyDescent="0.25">
      <c r="A3817" t="s">
        <v>4730</v>
      </c>
      <c r="B3817" s="170">
        <v>58342</v>
      </c>
    </row>
    <row r="3818" spans="1:2" x14ac:dyDescent="0.25">
      <c r="A3818" t="s">
        <v>4731</v>
      </c>
      <c r="B3818" s="170">
        <v>58356</v>
      </c>
    </row>
    <row r="3819" spans="1:2" x14ac:dyDescent="0.25">
      <c r="A3819" t="s">
        <v>4732</v>
      </c>
      <c r="B3819" s="170">
        <v>58360</v>
      </c>
    </row>
    <row r="3820" spans="1:2" x14ac:dyDescent="0.25">
      <c r="A3820" t="s">
        <v>4733</v>
      </c>
      <c r="B3820" s="170">
        <v>58373</v>
      </c>
    </row>
    <row r="3821" spans="1:2" x14ac:dyDescent="0.25">
      <c r="A3821" t="s">
        <v>4734</v>
      </c>
      <c r="B3821" s="170">
        <v>58387</v>
      </c>
    </row>
    <row r="3822" spans="1:2" x14ac:dyDescent="0.25">
      <c r="A3822" t="s">
        <v>4735</v>
      </c>
      <c r="B3822" s="170">
        <v>58390</v>
      </c>
    </row>
    <row r="3823" spans="1:2" x14ac:dyDescent="0.25">
      <c r="A3823" t="s">
        <v>4736</v>
      </c>
      <c r="B3823" s="170">
        <v>58400</v>
      </c>
    </row>
    <row r="3824" spans="1:2" x14ac:dyDescent="0.25">
      <c r="A3824" t="s">
        <v>4737</v>
      </c>
      <c r="B3824" s="170">
        <v>58414</v>
      </c>
    </row>
    <row r="3825" spans="1:2" x14ac:dyDescent="0.25">
      <c r="A3825" t="s">
        <v>4738</v>
      </c>
      <c r="B3825" s="170">
        <v>58428</v>
      </c>
    </row>
    <row r="3826" spans="1:2" x14ac:dyDescent="0.25">
      <c r="A3826" t="s">
        <v>4739</v>
      </c>
      <c r="B3826" s="170">
        <v>58431</v>
      </c>
    </row>
    <row r="3827" spans="1:2" x14ac:dyDescent="0.25">
      <c r="A3827" t="s">
        <v>4740</v>
      </c>
      <c r="B3827" s="170">
        <v>58445</v>
      </c>
    </row>
    <row r="3828" spans="1:2" x14ac:dyDescent="0.25">
      <c r="A3828" t="s">
        <v>4741</v>
      </c>
      <c r="B3828" s="170">
        <v>58459</v>
      </c>
    </row>
    <row r="3829" spans="1:2" x14ac:dyDescent="0.25">
      <c r="A3829" t="s">
        <v>4742</v>
      </c>
      <c r="B3829" s="170">
        <v>58462</v>
      </c>
    </row>
    <row r="3830" spans="1:2" x14ac:dyDescent="0.25">
      <c r="A3830" t="s">
        <v>4743</v>
      </c>
      <c r="B3830" s="170">
        <v>58476</v>
      </c>
    </row>
    <row r="3831" spans="1:2" x14ac:dyDescent="0.25">
      <c r="A3831" t="s">
        <v>4744</v>
      </c>
      <c r="B3831" s="170">
        <v>58485</v>
      </c>
    </row>
    <row r="3832" spans="1:2" x14ac:dyDescent="0.25">
      <c r="A3832" t="s">
        <v>4745</v>
      </c>
      <c r="B3832" s="170">
        <v>58493</v>
      </c>
    </row>
    <row r="3833" spans="1:2" x14ac:dyDescent="0.25">
      <c r="A3833" t="s">
        <v>4746</v>
      </c>
      <c r="B3833" s="170">
        <v>58503</v>
      </c>
    </row>
    <row r="3834" spans="1:2" x14ac:dyDescent="0.25">
      <c r="A3834" t="s">
        <v>4747</v>
      </c>
      <c r="B3834" s="170">
        <v>58517</v>
      </c>
    </row>
    <row r="3835" spans="1:2" x14ac:dyDescent="0.25">
      <c r="A3835" t="s">
        <v>4748</v>
      </c>
      <c r="B3835" s="170">
        <v>58520</v>
      </c>
    </row>
    <row r="3836" spans="1:2" x14ac:dyDescent="0.25">
      <c r="A3836" t="s">
        <v>4749</v>
      </c>
      <c r="B3836" s="170">
        <v>58548</v>
      </c>
    </row>
    <row r="3837" spans="1:2" x14ac:dyDescent="0.25">
      <c r="A3837" t="s">
        <v>4750</v>
      </c>
      <c r="B3837" s="170">
        <v>58551</v>
      </c>
    </row>
    <row r="3838" spans="1:2" x14ac:dyDescent="0.25">
      <c r="A3838" t="s">
        <v>4751</v>
      </c>
      <c r="B3838" s="170">
        <v>58579</v>
      </c>
    </row>
    <row r="3839" spans="1:2" x14ac:dyDescent="0.25">
      <c r="A3839" t="s">
        <v>4752</v>
      </c>
      <c r="B3839" s="170">
        <v>58582</v>
      </c>
    </row>
    <row r="3840" spans="1:2" x14ac:dyDescent="0.25">
      <c r="A3840" t="s">
        <v>4753</v>
      </c>
      <c r="B3840" s="170">
        <v>58596</v>
      </c>
    </row>
    <row r="3841" spans="1:2" x14ac:dyDescent="0.25">
      <c r="A3841" t="s">
        <v>4754</v>
      </c>
      <c r="B3841" s="170">
        <v>58606</v>
      </c>
    </row>
    <row r="3842" spans="1:2" x14ac:dyDescent="0.25">
      <c r="A3842" t="s">
        <v>4755</v>
      </c>
      <c r="B3842" s="170">
        <v>58616</v>
      </c>
    </row>
    <row r="3843" spans="1:2" x14ac:dyDescent="0.25">
      <c r="A3843" t="s">
        <v>4756</v>
      </c>
      <c r="B3843" s="170">
        <v>58623</v>
      </c>
    </row>
    <row r="3844" spans="1:2" x14ac:dyDescent="0.25">
      <c r="A3844" t="s">
        <v>4757</v>
      </c>
      <c r="B3844" s="170">
        <v>58637</v>
      </c>
    </row>
    <row r="3845" spans="1:2" x14ac:dyDescent="0.25">
      <c r="A3845" t="s">
        <v>4758</v>
      </c>
      <c r="B3845" s="170">
        <v>58640</v>
      </c>
    </row>
    <row r="3846" spans="1:2" x14ac:dyDescent="0.25">
      <c r="A3846" t="s">
        <v>4759</v>
      </c>
      <c r="B3846" s="170">
        <v>58654</v>
      </c>
    </row>
    <row r="3847" spans="1:2" x14ac:dyDescent="0.25">
      <c r="A3847" t="s">
        <v>4760</v>
      </c>
      <c r="B3847" s="170">
        <v>58668</v>
      </c>
    </row>
    <row r="3848" spans="1:2" x14ac:dyDescent="0.25">
      <c r="A3848" t="s">
        <v>4761</v>
      </c>
      <c r="B3848" s="170">
        <v>58671</v>
      </c>
    </row>
    <row r="3849" spans="1:2" x14ac:dyDescent="0.25">
      <c r="A3849" t="s">
        <v>4762</v>
      </c>
      <c r="B3849" s="170">
        <v>58685</v>
      </c>
    </row>
    <row r="3850" spans="1:2" x14ac:dyDescent="0.25">
      <c r="A3850" t="s">
        <v>4763</v>
      </c>
      <c r="B3850" s="170">
        <v>58699</v>
      </c>
    </row>
    <row r="3851" spans="1:2" x14ac:dyDescent="0.25">
      <c r="A3851" t="s">
        <v>4764</v>
      </c>
      <c r="B3851" s="170">
        <v>58709</v>
      </c>
    </row>
    <row r="3852" spans="1:2" x14ac:dyDescent="0.25">
      <c r="A3852" t="s">
        <v>4765</v>
      </c>
      <c r="B3852" s="170">
        <v>58712</v>
      </c>
    </row>
    <row r="3853" spans="1:2" x14ac:dyDescent="0.25">
      <c r="A3853" t="s">
        <v>4766</v>
      </c>
      <c r="B3853" s="170">
        <v>58726</v>
      </c>
    </row>
    <row r="3854" spans="1:2" x14ac:dyDescent="0.25">
      <c r="A3854" t="s">
        <v>4767</v>
      </c>
      <c r="B3854" s="170">
        <v>58731</v>
      </c>
    </row>
    <row r="3855" spans="1:2" x14ac:dyDescent="0.25">
      <c r="A3855" t="s">
        <v>4768</v>
      </c>
      <c r="B3855" s="170">
        <v>58743</v>
      </c>
    </row>
    <row r="3856" spans="1:2" x14ac:dyDescent="0.25">
      <c r="A3856" t="s">
        <v>4769</v>
      </c>
      <c r="B3856" s="170">
        <v>58757</v>
      </c>
    </row>
    <row r="3857" spans="1:2" x14ac:dyDescent="0.25">
      <c r="A3857" t="s">
        <v>4770</v>
      </c>
      <c r="B3857" s="170">
        <v>58760</v>
      </c>
    </row>
    <row r="3858" spans="1:2" x14ac:dyDescent="0.25">
      <c r="A3858" t="s">
        <v>4771</v>
      </c>
      <c r="B3858" s="170">
        <v>58774</v>
      </c>
    </row>
    <row r="3859" spans="1:2" x14ac:dyDescent="0.25">
      <c r="A3859" t="s">
        <v>4772</v>
      </c>
      <c r="B3859" s="170">
        <v>58788</v>
      </c>
    </row>
    <row r="3860" spans="1:2" x14ac:dyDescent="0.25">
      <c r="A3860" t="s">
        <v>4773</v>
      </c>
      <c r="B3860" s="170">
        <v>58791</v>
      </c>
    </row>
    <row r="3861" spans="1:2" x14ac:dyDescent="0.25">
      <c r="A3861" t="s">
        <v>4774</v>
      </c>
      <c r="B3861" s="170">
        <v>58801</v>
      </c>
    </row>
    <row r="3862" spans="1:2" x14ac:dyDescent="0.25">
      <c r="A3862" t="s">
        <v>4775</v>
      </c>
      <c r="B3862" s="170">
        <v>58815</v>
      </c>
    </row>
    <row r="3863" spans="1:2" x14ac:dyDescent="0.25">
      <c r="A3863" t="s">
        <v>4776</v>
      </c>
      <c r="B3863" s="170">
        <v>58829</v>
      </c>
    </row>
    <row r="3864" spans="1:2" x14ac:dyDescent="0.25">
      <c r="A3864" t="s">
        <v>4777</v>
      </c>
      <c r="B3864" s="170">
        <v>58832</v>
      </c>
    </row>
    <row r="3865" spans="1:2" x14ac:dyDescent="0.25">
      <c r="A3865" t="s">
        <v>4778</v>
      </c>
      <c r="B3865" s="170">
        <v>58857</v>
      </c>
    </row>
    <row r="3866" spans="1:2" x14ac:dyDescent="0.25">
      <c r="A3866" t="s">
        <v>4779</v>
      </c>
      <c r="B3866" s="170">
        <v>58863</v>
      </c>
    </row>
    <row r="3867" spans="1:2" x14ac:dyDescent="0.25">
      <c r="A3867" t="s">
        <v>4780</v>
      </c>
      <c r="B3867" s="170">
        <v>58877</v>
      </c>
    </row>
    <row r="3868" spans="1:2" x14ac:dyDescent="0.25">
      <c r="A3868" t="s">
        <v>4781</v>
      </c>
      <c r="B3868" s="170">
        <v>58880</v>
      </c>
    </row>
    <row r="3869" spans="1:2" x14ac:dyDescent="0.25">
      <c r="A3869" t="s">
        <v>4782</v>
      </c>
      <c r="B3869" s="170">
        <v>58894</v>
      </c>
    </row>
    <row r="3870" spans="1:2" x14ac:dyDescent="0.25">
      <c r="A3870" t="s">
        <v>4783</v>
      </c>
      <c r="B3870" s="170">
        <v>58918</v>
      </c>
    </row>
    <row r="3871" spans="1:2" x14ac:dyDescent="0.25">
      <c r="A3871" t="s">
        <v>4784</v>
      </c>
      <c r="B3871" s="170">
        <v>58921</v>
      </c>
    </row>
    <row r="3872" spans="1:2" x14ac:dyDescent="0.25">
      <c r="A3872" t="s">
        <v>4785</v>
      </c>
      <c r="B3872" s="170">
        <v>58935</v>
      </c>
    </row>
    <row r="3873" spans="1:2" x14ac:dyDescent="0.25">
      <c r="A3873" t="s">
        <v>4786</v>
      </c>
      <c r="B3873" s="170">
        <v>58949</v>
      </c>
    </row>
    <row r="3874" spans="1:2" x14ac:dyDescent="0.25">
      <c r="A3874" t="s">
        <v>4787</v>
      </c>
      <c r="B3874" s="170">
        <v>58952</v>
      </c>
    </row>
    <row r="3875" spans="1:2" x14ac:dyDescent="0.25">
      <c r="A3875" t="s">
        <v>4788</v>
      </c>
      <c r="B3875" s="170">
        <v>58966</v>
      </c>
    </row>
    <row r="3876" spans="1:2" x14ac:dyDescent="0.25">
      <c r="A3876" t="s">
        <v>4789</v>
      </c>
      <c r="B3876" s="170">
        <v>58972</v>
      </c>
    </row>
    <row r="3877" spans="1:2" x14ac:dyDescent="0.25">
      <c r="A3877" t="s">
        <v>4790</v>
      </c>
      <c r="B3877" s="170">
        <v>58983</v>
      </c>
    </row>
    <row r="3878" spans="1:2" x14ac:dyDescent="0.25">
      <c r="A3878" t="s">
        <v>4791</v>
      </c>
      <c r="B3878" s="170">
        <v>58997</v>
      </c>
    </row>
    <row r="3879" spans="1:2" x14ac:dyDescent="0.25">
      <c r="A3879" t="s">
        <v>4792</v>
      </c>
      <c r="B3879" s="170">
        <v>59015</v>
      </c>
    </row>
    <row r="3880" spans="1:2" x14ac:dyDescent="0.25">
      <c r="A3880" t="s">
        <v>4793</v>
      </c>
      <c r="B3880" s="170">
        <v>59029</v>
      </c>
    </row>
    <row r="3881" spans="1:2" x14ac:dyDescent="0.25">
      <c r="A3881" t="s">
        <v>4794</v>
      </c>
      <c r="B3881" s="170">
        <v>59032</v>
      </c>
    </row>
    <row r="3882" spans="1:2" x14ac:dyDescent="0.25">
      <c r="A3882" t="s">
        <v>4795</v>
      </c>
      <c r="B3882" s="170">
        <v>59046</v>
      </c>
    </row>
    <row r="3883" spans="1:2" x14ac:dyDescent="0.25">
      <c r="A3883" t="s">
        <v>4796</v>
      </c>
      <c r="B3883" s="170">
        <v>59054</v>
      </c>
    </row>
    <row r="3884" spans="1:2" x14ac:dyDescent="0.25">
      <c r="A3884" t="s">
        <v>4797</v>
      </c>
      <c r="B3884" s="170">
        <v>59063</v>
      </c>
    </row>
    <row r="3885" spans="1:2" x14ac:dyDescent="0.25">
      <c r="A3885" t="s">
        <v>4798</v>
      </c>
      <c r="B3885" s="170">
        <v>59077</v>
      </c>
    </row>
    <row r="3886" spans="1:2" x14ac:dyDescent="0.25">
      <c r="A3886" t="s">
        <v>4799</v>
      </c>
      <c r="B3886" s="170">
        <v>59080</v>
      </c>
    </row>
    <row r="3887" spans="1:2" x14ac:dyDescent="0.25">
      <c r="A3887" t="s">
        <v>4800</v>
      </c>
      <c r="B3887" s="170">
        <v>59094</v>
      </c>
    </row>
    <row r="3888" spans="1:2" x14ac:dyDescent="0.25">
      <c r="A3888" t="s">
        <v>4801</v>
      </c>
      <c r="B3888" s="170">
        <v>59104</v>
      </c>
    </row>
    <row r="3889" spans="1:2" x14ac:dyDescent="0.25">
      <c r="A3889" t="s">
        <v>4802</v>
      </c>
      <c r="B3889" s="170">
        <v>59118</v>
      </c>
    </row>
    <row r="3890" spans="1:2" x14ac:dyDescent="0.25">
      <c r="A3890" t="s">
        <v>4803</v>
      </c>
      <c r="B3890" s="170">
        <v>59121</v>
      </c>
    </row>
    <row r="3891" spans="1:2" x14ac:dyDescent="0.25">
      <c r="A3891" t="s">
        <v>4804</v>
      </c>
      <c r="B3891" s="170">
        <v>59135</v>
      </c>
    </row>
    <row r="3892" spans="1:2" x14ac:dyDescent="0.25">
      <c r="A3892" t="s">
        <v>4805</v>
      </c>
      <c r="B3892" s="170">
        <v>59152</v>
      </c>
    </row>
    <row r="3893" spans="1:2" x14ac:dyDescent="0.25">
      <c r="A3893" t="s">
        <v>4806</v>
      </c>
      <c r="B3893" s="170">
        <v>59166</v>
      </c>
    </row>
    <row r="3894" spans="1:2" x14ac:dyDescent="0.25">
      <c r="A3894" t="s">
        <v>4807</v>
      </c>
      <c r="B3894" s="170">
        <v>59170</v>
      </c>
    </row>
    <row r="3895" spans="1:2" x14ac:dyDescent="0.25">
      <c r="A3895" t="s">
        <v>4808</v>
      </c>
      <c r="B3895" s="170">
        <v>59183</v>
      </c>
    </row>
    <row r="3896" spans="1:2" x14ac:dyDescent="0.25">
      <c r="A3896" t="s">
        <v>4809</v>
      </c>
      <c r="B3896" s="170">
        <v>59197</v>
      </c>
    </row>
    <row r="3897" spans="1:2" x14ac:dyDescent="0.25">
      <c r="A3897" t="s">
        <v>4810</v>
      </c>
      <c r="B3897" s="170">
        <v>59207</v>
      </c>
    </row>
    <row r="3898" spans="1:2" x14ac:dyDescent="0.25">
      <c r="A3898" t="s">
        <v>4811</v>
      </c>
      <c r="B3898" s="170">
        <v>59210</v>
      </c>
    </row>
    <row r="3899" spans="1:2" x14ac:dyDescent="0.25">
      <c r="A3899" t="s">
        <v>4812</v>
      </c>
      <c r="B3899" s="170">
        <v>59224</v>
      </c>
    </row>
    <row r="3900" spans="1:2" x14ac:dyDescent="0.25">
      <c r="A3900" t="s">
        <v>4813</v>
      </c>
      <c r="B3900" s="170">
        <v>59238</v>
      </c>
    </row>
    <row r="3901" spans="1:2" x14ac:dyDescent="0.25">
      <c r="A3901" t="s">
        <v>4814</v>
      </c>
      <c r="B3901" s="170">
        <v>59272</v>
      </c>
    </row>
    <row r="3902" spans="1:2" x14ac:dyDescent="0.25">
      <c r="A3902" t="s">
        <v>4815</v>
      </c>
      <c r="B3902" s="170">
        <v>59300</v>
      </c>
    </row>
    <row r="3903" spans="1:2" x14ac:dyDescent="0.25">
      <c r="A3903" t="s">
        <v>4816</v>
      </c>
      <c r="B3903" s="170">
        <v>59313</v>
      </c>
    </row>
    <row r="3904" spans="1:2" x14ac:dyDescent="0.25">
      <c r="A3904" t="s">
        <v>4817</v>
      </c>
      <c r="B3904" s="170">
        <v>59327</v>
      </c>
    </row>
    <row r="3905" spans="1:2" x14ac:dyDescent="0.25">
      <c r="A3905" t="s">
        <v>4818</v>
      </c>
      <c r="B3905" s="170">
        <v>59330</v>
      </c>
    </row>
    <row r="3906" spans="1:2" x14ac:dyDescent="0.25">
      <c r="A3906" t="s">
        <v>4819</v>
      </c>
      <c r="B3906" s="170">
        <v>59344</v>
      </c>
    </row>
    <row r="3907" spans="1:2" x14ac:dyDescent="0.25">
      <c r="A3907" t="s">
        <v>4820</v>
      </c>
      <c r="B3907" s="170">
        <v>59358</v>
      </c>
    </row>
    <row r="3908" spans="1:2" x14ac:dyDescent="0.25">
      <c r="A3908" t="s">
        <v>4821</v>
      </c>
      <c r="B3908" s="170">
        <v>59361</v>
      </c>
    </row>
    <row r="3909" spans="1:2" x14ac:dyDescent="0.25">
      <c r="A3909" t="s">
        <v>4822</v>
      </c>
      <c r="B3909" s="170">
        <v>59375</v>
      </c>
    </row>
    <row r="3910" spans="1:2" x14ac:dyDescent="0.25">
      <c r="A3910" t="s">
        <v>4823</v>
      </c>
      <c r="B3910" s="170">
        <v>59402</v>
      </c>
    </row>
    <row r="3911" spans="1:2" x14ac:dyDescent="0.25">
      <c r="A3911" t="s">
        <v>4824</v>
      </c>
      <c r="B3911" s="170">
        <v>59416</v>
      </c>
    </row>
    <row r="3912" spans="1:2" x14ac:dyDescent="0.25">
      <c r="A3912" t="s">
        <v>4825</v>
      </c>
      <c r="B3912" s="170">
        <v>61011</v>
      </c>
    </row>
    <row r="3913" spans="1:2" x14ac:dyDescent="0.25">
      <c r="A3913" t="s">
        <v>4826</v>
      </c>
      <c r="B3913" s="170">
        <v>61025</v>
      </c>
    </row>
    <row r="3914" spans="1:2" x14ac:dyDescent="0.25">
      <c r="A3914" t="s">
        <v>4827</v>
      </c>
      <c r="B3914" s="170">
        <v>61039</v>
      </c>
    </row>
    <row r="3915" spans="1:2" x14ac:dyDescent="0.25">
      <c r="A3915" t="s">
        <v>4828</v>
      </c>
      <c r="B3915" s="170">
        <v>61042</v>
      </c>
    </row>
    <row r="3916" spans="1:2" x14ac:dyDescent="0.25">
      <c r="A3916" t="s">
        <v>4829</v>
      </c>
      <c r="B3916" s="170">
        <v>61056</v>
      </c>
    </row>
    <row r="3917" spans="1:2" x14ac:dyDescent="0.25">
      <c r="A3917" t="s">
        <v>4830</v>
      </c>
      <c r="B3917" s="170">
        <v>61063</v>
      </c>
    </row>
    <row r="3918" spans="1:2" x14ac:dyDescent="0.25">
      <c r="A3918" t="s">
        <v>4831</v>
      </c>
      <c r="B3918" s="170">
        <v>61073</v>
      </c>
    </row>
    <row r="3919" spans="1:2" x14ac:dyDescent="0.25">
      <c r="A3919" t="s">
        <v>4832</v>
      </c>
      <c r="B3919" s="170">
        <v>61087</v>
      </c>
    </row>
    <row r="3920" spans="1:2" x14ac:dyDescent="0.25">
      <c r="A3920" t="s">
        <v>4833</v>
      </c>
      <c r="B3920" s="170">
        <v>61090</v>
      </c>
    </row>
    <row r="3921" spans="1:2" x14ac:dyDescent="0.25">
      <c r="A3921" t="s">
        <v>4834</v>
      </c>
      <c r="B3921" s="170">
        <v>61100</v>
      </c>
    </row>
    <row r="3922" spans="1:2" x14ac:dyDescent="0.25">
      <c r="A3922" t="s">
        <v>4835</v>
      </c>
      <c r="B3922" s="170">
        <v>61114</v>
      </c>
    </row>
    <row r="3923" spans="1:2" x14ac:dyDescent="0.25">
      <c r="A3923" t="s">
        <v>4836</v>
      </c>
      <c r="B3923" s="170">
        <v>61128</v>
      </c>
    </row>
    <row r="3924" spans="1:2" x14ac:dyDescent="0.25">
      <c r="A3924" t="s">
        <v>4837</v>
      </c>
      <c r="B3924" s="170">
        <v>61131</v>
      </c>
    </row>
    <row r="3925" spans="1:2" x14ac:dyDescent="0.25">
      <c r="A3925" t="s">
        <v>4838</v>
      </c>
      <c r="B3925" s="170">
        <v>61145</v>
      </c>
    </row>
    <row r="3926" spans="1:2" x14ac:dyDescent="0.25">
      <c r="A3926" t="s">
        <v>4839</v>
      </c>
      <c r="B3926" s="170">
        <v>61159</v>
      </c>
    </row>
    <row r="3927" spans="1:2" x14ac:dyDescent="0.25">
      <c r="A3927" t="s">
        <v>4840</v>
      </c>
      <c r="B3927" s="170">
        <v>61162</v>
      </c>
    </row>
    <row r="3928" spans="1:2" x14ac:dyDescent="0.25">
      <c r="A3928" t="s">
        <v>4841</v>
      </c>
      <c r="B3928" s="170">
        <v>61176</v>
      </c>
    </row>
    <row r="3929" spans="1:2" x14ac:dyDescent="0.25">
      <c r="A3929" t="s">
        <v>4842</v>
      </c>
      <c r="B3929" s="170">
        <v>61189</v>
      </c>
    </row>
    <row r="3930" spans="1:2" x14ac:dyDescent="0.25">
      <c r="A3930" t="s">
        <v>4843</v>
      </c>
      <c r="B3930" s="170">
        <v>61193</v>
      </c>
    </row>
    <row r="3931" spans="1:2" x14ac:dyDescent="0.25">
      <c r="A3931" t="s">
        <v>4844</v>
      </c>
      <c r="B3931" s="170">
        <v>61203</v>
      </c>
    </row>
    <row r="3932" spans="1:2" x14ac:dyDescent="0.25">
      <c r="A3932" t="s">
        <v>4845</v>
      </c>
      <c r="B3932" s="170">
        <v>61217</v>
      </c>
    </row>
    <row r="3933" spans="1:2" x14ac:dyDescent="0.25">
      <c r="A3933" t="s">
        <v>4846</v>
      </c>
      <c r="B3933" s="170">
        <v>61220</v>
      </c>
    </row>
    <row r="3934" spans="1:2" x14ac:dyDescent="0.25">
      <c r="A3934" t="s">
        <v>4847</v>
      </c>
      <c r="B3934" s="170">
        <v>61234</v>
      </c>
    </row>
    <row r="3935" spans="1:2" x14ac:dyDescent="0.25">
      <c r="A3935" t="s">
        <v>4848</v>
      </c>
      <c r="B3935" s="170">
        <v>61248</v>
      </c>
    </row>
    <row r="3936" spans="1:2" x14ac:dyDescent="0.25">
      <c r="A3936" t="s">
        <v>4849</v>
      </c>
      <c r="B3936" s="170">
        <v>61251</v>
      </c>
    </row>
    <row r="3937" spans="1:2" x14ac:dyDescent="0.25">
      <c r="A3937" t="s">
        <v>4850</v>
      </c>
      <c r="B3937" s="170">
        <v>61265</v>
      </c>
    </row>
    <row r="3938" spans="1:2" x14ac:dyDescent="0.25">
      <c r="A3938" t="s">
        <v>4851</v>
      </c>
      <c r="B3938" s="170">
        <v>61279</v>
      </c>
    </row>
    <row r="3939" spans="1:2" x14ac:dyDescent="0.25">
      <c r="A3939" t="s">
        <v>4852</v>
      </c>
      <c r="B3939" s="170">
        <v>61296</v>
      </c>
    </row>
    <row r="3940" spans="1:2" x14ac:dyDescent="0.25">
      <c r="A3940" t="s">
        <v>4853</v>
      </c>
      <c r="B3940" s="170">
        <v>61306</v>
      </c>
    </row>
    <row r="3941" spans="1:2" x14ac:dyDescent="0.25">
      <c r="A3941" t="s">
        <v>4854</v>
      </c>
      <c r="B3941" s="170">
        <v>61310</v>
      </c>
    </row>
    <row r="3942" spans="1:2" x14ac:dyDescent="0.25">
      <c r="A3942" t="s">
        <v>4855</v>
      </c>
      <c r="B3942" s="170">
        <v>61323</v>
      </c>
    </row>
    <row r="3943" spans="1:2" x14ac:dyDescent="0.25">
      <c r="A3943" t="s">
        <v>4856</v>
      </c>
      <c r="B3943" s="170">
        <v>61340</v>
      </c>
    </row>
    <row r="3944" spans="1:2" x14ac:dyDescent="0.25">
      <c r="A3944" t="s">
        <v>4857</v>
      </c>
      <c r="B3944" s="170">
        <v>61354</v>
      </c>
    </row>
    <row r="3945" spans="1:2" x14ac:dyDescent="0.25">
      <c r="A3945" t="s">
        <v>4858</v>
      </c>
      <c r="B3945" s="170">
        <v>61368</v>
      </c>
    </row>
    <row r="3946" spans="1:2" x14ac:dyDescent="0.25">
      <c r="A3946" t="s">
        <v>4859</v>
      </c>
      <c r="B3946" s="170">
        <v>61371</v>
      </c>
    </row>
    <row r="3947" spans="1:2" x14ac:dyDescent="0.25">
      <c r="A3947" t="s">
        <v>4860</v>
      </c>
      <c r="B3947" s="170">
        <v>61385</v>
      </c>
    </row>
    <row r="3948" spans="1:2" x14ac:dyDescent="0.25">
      <c r="A3948" t="s">
        <v>4861</v>
      </c>
      <c r="B3948" s="170">
        <v>61409</v>
      </c>
    </row>
    <row r="3949" spans="1:2" x14ac:dyDescent="0.25">
      <c r="A3949" t="s">
        <v>4862</v>
      </c>
      <c r="B3949" s="170">
        <v>61412</v>
      </c>
    </row>
    <row r="3950" spans="1:2" x14ac:dyDescent="0.25">
      <c r="A3950" t="s">
        <v>4863</v>
      </c>
      <c r="B3950" s="170">
        <v>61426</v>
      </c>
    </row>
    <row r="3951" spans="1:2" x14ac:dyDescent="0.25">
      <c r="A3951" t="s">
        <v>4864</v>
      </c>
      <c r="B3951" s="170">
        <v>61435</v>
      </c>
    </row>
    <row r="3952" spans="1:2" x14ac:dyDescent="0.25">
      <c r="A3952" t="s">
        <v>4865</v>
      </c>
      <c r="B3952" s="170">
        <v>61443</v>
      </c>
    </row>
    <row r="3953" spans="1:2" x14ac:dyDescent="0.25">
      <c r="A3953" t="s">
        <v>4866</v>
      </c>
      <c r="B3953" s="170">
        <v>61457</v>
      </c>
    </row>
    <row r="3954" spans="1:2" x14ac:dyDescent="0.25">
      <c r="A3954" t="s">
        <v>4867</v>
      </c>
      <c r="B3954" s="170">
        <v>61460</v>
      </c>
    </row>
    <row r="3955" spans="1:2" x14ac:dyDescent="0.25">
      <c r="A3955" t="s">
        <v>4868</v>
      </c>
      <c r="B3955" s="170">
        <v>61488</v>
      </c>
    </row>
    <row r="3956" spans="1:2" x14ac:dyDescent="0.25">
      <c r="A3956" t="s">
        <v>4869</v>
      </c>
      <c r="B3956" s="170">
        <v>61491</v>
      </c>
    </row>
    <row r="3957" spans="1:2" x14ac:dyDescent="0.25">
      <c r="A3957" t="s">
        <v>4870</v>
      </c>
      <c r="B3957" s="170">
        <v>61501</v>
      </c>
    </row>
    <row r="3958" spans="1:2" x14ac:dyDescent="0.25">
      <c r="A3958" t="s">
        <v>4871</v>
      </c>
      <c r="B3958" s="170">
        <v>61515</v>
      </c>
    </row>
    <row r="3959" spans="1:2" x14ac:dyDescent="0.25">
      <c r="A3959" t="s">
        <v>4872</v>
      </c>
      <c r="B3959" s="170">
        <v>61529</v>
      </c>
    </row>
    <row r="3960" spans="1:2" x14ac:dyDescent="0.25">
      <c r="A3960" t="s">
        <v>4873</v>
      </c>
      <c r="B3960" s="170">
        <v>61532</v>
      </c>
    </row>
    <row r="3961" spans="1:2" x14ac:dyDescent="0.25">
      <c r="A3961" t="s">
        <v>4874</v>
      </c>
      <c r="B3961" s="170">
        <v>61546</v>
      </c>
    </row>
    <row r="3962" spans="1:2" x14ac:dyDescent="0.25">
      <c r="A3962" t="s">
        <v>4875</v>
      </c>
      <c r="B3962" s="170">
        <v>61563</v>
      </c>
    </row>
    <row r="3963" spans="1:2" x14ac:dyDescent="0.25">
      <c r="A3963" t="s">
        <v>4876</v>
      </c>
      <c r="B3963" s="170">
        <v>61577</v>
      </c>
    </row>
    <row r="3964" spans="1:2" x14ac:dyDescent="0.25">
      <c r="A3964" t="s">
        <v>4877</v>
      </c>
      <c r="B3964" s="170">
        <v>61580</v>
      </c>
    </row>
    <row r="3965" spans="1:2" x14ac:dyDescent="0.25">
      <c r="A3965" t="s">
        <v>4878</v>
      </c>
      <c r="B3965" s="170">
        <v>61594</v>
      </c>
    </row>
    <row r="3966" spans="1:2" x14ac:dyDescent="0.25">
      <c r="A3966" t="s">
        <v>4879</v>
      </c>
      <c r="B3966" s="170">
        <v>61604</v>
      </c>
    </row>
    <row r="3967" spans="1:2" x14ac:dyDescent="0.25">
      <c r="A3967" t="s">
        <v>4880</v>
      </c>
      <c r="B3967" s="170">
        <v>61618</v>
      </c>
    </row>
    <row r="3968" spans="1:2" x14ac:dyDescent="0.25">
      <c r="A3968" t="s">
        <v>4881</v>
      </c>
      <c r="B3968" s="170">
        <v>61621</v>
      </c>
    </row>
    <row r="3969" spans="1:2" x14ac:dyDescent="0.25">
      <c r="A3969" t="s">
        <v>4882</v>
      </c>
      <c r="B3969" s="170">
        <v>61635</v>
      </c>
    </row>
    <row r="3970" spans="1:2" x14ac:dyDescent="0.25">
      <c r="A3970" t="s">
        <v>4883</v>
      </c>
      <c r="B3970" s="170">
        <v>61649</v>
      </c>
    </row>
    <row r="3971" spans="1:2" x14ac:dyDescent="0.25">
      <c r="A3971" t="s">
        <v>4884</v>
      </c>
      <c r="B3971" s="170">
        <v>61652</v>
      </c>
    </row>
    <row r="3972" spans="1:2" x14ac:dyDescent="0.25">
      <c r="A3972" t="s">
        <v>4885</v>
      </c>
      <c r="B3972" s="170">
        <v>61666</v>
      </c>
    </row>
    <row r="3973" spans="1:2" x14ac:dyDescent="0.25">
      <c r="A3973" t="s">
        <v>4886</v>
      </c>
      <c r="B3973" s="170">
        <v>61676</v>
      </c>
    </row>
    <row r="3974" spans="1:2" x14ac:dyDescent="0.25">
      <c r="A3974" t="s">
        <v>4887</v>
      </c>
      <c r="B3974" s="170">
        <v>61697</v>
      </c>
    </row>
    <row r="3975" spans="1:2" x14ac:dyDescent="0.25">
      <c r="A3975" t="s">
        <v>4888</v>
      </c>
      <c r="B3975" s="170">
        <v>61707</v>
      </c>
    </row>
    <row r="3976" spans="1:2" x14ac:dyDescent="0.25">
      <c r="A3976" t="s">
        <v>4889</v>
      </c>
      <c r="B3976" s="170">
        <v>61710</v>
      </c>
    </row>
    <row r="3977" spans="1:2" x14ac:dyDescent="0.25">
      <c r="A3977" t="s">
        <v>4890</v>
      </c>
      <c r="B3977" s="170">
        <v>61724</v>
      </c>
    </row>
    <row r="3978" spans="1:2" x14ac:dyDescent="0.25">
      <c r="A3978" t="s">
        <v>4891</v>
      </c>
      <c r="B3978" s="170">
        <v>61738</v>
      </c>
    </row>
    <row r="3979" spans="1:2" x14ac:dyDescent="0.25">
      <c r="A3979" t="s">
        <v>4892</v>
      </c>
      <c r="B3979" s="170">
        <v>61741</v>
      </c>
    </row>
    <row r="3980" spans="1:2" x14ac:dyDescent="0.25">
      <c r="A3980" t="s">
        <v>4893</v>
      </c>
      <c r="B3980" s="170">
        <v>61755</v>
      </c>
    </row>
    <row r="3981" spans="1:2" x14ac:dyDescent="0.25">
      <c r="A3981" t="s">
        <v>4894</v>
      </c>
      <c r="B3981" s="170">
        <v>61769</v>
      </c>
    </row>
    <row r="3982" spans="1:2" x14ac:dyDescent="0.25">
      <c r="A3982" t="s">
        <v>4895</v>
      </c>
      <c r="B3982" s="170">
        <v>61772</v>
      </c>
    </row>
    <row r="3983" spans="1:2" x14ac:dyDescent="0.25">
      <c r="A3983" t="s">
        <v>4896</v>
      </c>
      <c r="B3983" s="170">
        <v>61791</v>
      </c>
    </row>
    <row r="3984" spans="1:2" x14ac:dyDescent="0.25">
      <c r="A3984" t="s">
        <v>4897</v>
      </c>
      <c r="B3984" s="170">
        <v>61807</v>
      </c>
    </row>
    <row r="3985" spans="1:2" x14ac:dyDescent="0.25">
      <c r="A3985" t="s">
        <v>4898</v>
      </c>
      <c r="B3985" s="170">
        <v>61813</v>
      </c>
    </row>
    <row r="3986" spans="1:2" x14ac:dyDescent="0.25">
      <c r="A3986" t="s">
        <v>4899</v>
      </c>
      <c r="B3986" s="170">
        <v>61830</v>
      </c>
    </row>
    <row r="3987" spans="1:2" x14ac:dyDescent="0.25">
      <c r="A3987" t="s">
        <v>4900</v>
      </c>
      <c r="B3987" s="170">
        <v>61844</v>
      </c>
    </row>
    <row r="3988" spans="1:2" x14ac:dyDescent="0.25">
      <c r="A3988" t="s">
        <v>4901</v>
      </c>
      <c r="B3988" s="170">
        <v>61858</v>
      </c>
    </row>
    <row r="3989" spans="1:2" x14ac:dyDescent="0.25">
      <c r="A3989" t="s">
        <v>4902</v>
      </c>
      <c r="B3989" s="170">
        <v>61861</v>
      </c>
    </row>
    <row r="3990" spans="1:2" x14ac:dyDescent="0.25">
      <c r="A3990" t="s">
        <v>4903</v>
      </c>
      <c r="B3990" s="170">
        <v>61875</v>
      </c>
    </row>
    <row r="3991" spans="1:2" x14ac:dyDescent="0.25">
      <c r="A3991" t="s">
        <v>4904</v>
      </c>
      <c r="B3991" s="170">
        <v>61889</v>
      </c>
    </row>
    <row r="3992" spans="1:2" x14ac:dyDescent="0.25">
      <c r="A3992" t="s">
        <v>4905</v>
      </c>
      <c r="B3992" s="170">
        <v>61892</v>
      </c>
    </row>
    <row r="3993" spans="1:2" x14ac:dyDescent="0.25">
      <c r="A3993" t="s">
        <v>4906</v>
      </c>
      <c r="B3993" s="170">
        <v>61902</v>
      </c>
    </row>
    <row r="3994" spans="1:2" x14ac:dyDescent="0.25">
      <c r="A3994" t="s">
        <v>4907</v>
      </c>
      <c r="B3994" s="170">
        <v>61916</v>
      </c>
    </row>
    <row r="3995" spans="1:2" x14ac:dyDescent="0.25">
      <c r="A3995" t="s">
        <v>4908</v>
      </c>
      <c r="B3995" s="170">
        <v>61922</v>
      </c>
    </row>
    <row r="3996" spans="1:2" x14ac:dyDescent="0.25">
      <c r="A3996" t="s">
        <v>4909</v>
      </c>
      <c r="B3996" s="170">
        <v>61933</v>
      </c>
    </row>
    <row r="3997" spans="1:2" x14ac:dyDescent="0.25">
      <c r="A3997" t="s">
        <v>4910</v>
      </c>
      <c r="B3997" s="170">
        <v>61947</v>
      </c>
    </row>
    <row r="3998" spans="1:2" x14ac:dyDescent="0.25">
      <c r="A3998" t="s">
        <v>4911</v>
      </c>
      <c r="B3998" s="170">
        <v>61950</v>
      </c>
    </row>
    <row r="3999" spans="1:2" x14ac:dyDescent="0.25">
      <c r="A3999" t="s">
        <v>4912</v>
      </c>
      <c r="B3999" s="170">
        <v>61964</v>
      </c>
    </row>
    <row r="4000" spans="1:2" x14ac:dyDescent="0.25">
      <c r="A4000" t="s">
        <v>4913</v>
      </c>
      <c r="B4000" s="170">
        <v>61978</v>
      </c>
    </row>
    <row r="4001" spans="1:2" x14ac:dyDescent="0.25">
      <c r="A4001" t="s">
        <v>4914</v>
      </c>
      <c r="B4001" s="170">
        <v>61995</v>
      </c>
    </row>
    <row r="4002" spans="1:2" x14ac:dyDescent="0.25">
      <c r="A4002" t="s">
        <v>4915</v>
      </c>
      <c r="B4002" s="170">
        <v>62004</v>
      </c>
    </row>
    <row r="4003" spans="1:2" x14ac:dyDescent="0.25">
      <c r="A4003" t="s">
        <v>4916</v>
      </c>
      <c r="B4003" s="170">
        <v>62013</v>
      </c>
    </row>
    <row r="4004" spans="1:2" x14ac:dyDescent="0.25">
      <c r="A4004" t="s">
        <v>4917</v>
      </c>
      <c r="B4004" s="170">
        <v>62027</v>
      </c>
    </row>
    <row r="4005" spans="1:2" x14ac:dyDescent="0.25">
      <c r="A4005" t="s">
        <v>4918</v>
      </c>
      <c r="B4005" s="170">
        <v>62044</v>
      </c>
    </row>
    <row r="4006" spans="1:2" x14ac:dyDescent="0.25">
      <c r="A4006" t="s">
        <v>4919</v>
      </c>
      <c r="B4006" s="170">
        <v>62058</v>
      </c>
    </row>
    <row r="4007" spans="1:2" x14ac:dyDescent="0.25">
      <c r="A4007" t="s">
        <v>4920</v>
      </c>
      <c r="B4007" s="170">
        <v>62061</v>
      </c>
    </row>
    <row r="4008" spans="1:2" x14ac:dyDescent="0.25">
      <c r="A4008" t="s">
        <v>4921</v>
      </c>
      <c r="B4008" s="170">
        <v>62075</v>
      </c>
    </row>
    <row r="4009" spans="1:2" x14ac:dyDescent="0.25">
      <c r="A4009" t="s">
        <v>4922</v>
      </c>
      <c r="B4009" s="170">
        <v>62089</v>
      </c>
    </row>
    <row r="4010" spans="1:2" x14ac:dyDescent="0.25">
      <c r="A4010" t="s">
        <v>4923</v>
      </c>
      <c r="B4010" s="170">
        <v>62092</v>
      </c>
    </row>
    <row r="4011" spans="1:2" x14ac:dyDescent="0.25">
      <c r="A4011" t="s">
        <v>4924</v>
      </c>
      <c r="B4011" s="170">
        <v>62102</v>
      </c>
    </row>
    <row r="4012" spans="1:2" x14ac:dyDescent="0.25">
      <c r="A4012" t="s">
        <v>4925</v>
      </c>
      <c r="B4012" s="170">
        <v>62116</v>
      </c>
    </row>
    <row r="4013" spans="1:2" x14ac:dyDescent="0.25">
      <c r="A4013" t="s">
        <v>4926</v>
      </c>
      <c r="B4013" s="170">
        <v>62120</v>
      </c>
    </row>
    <row r="4014" spans="1:2" x14ac:dyDescent="0.25">
      <c r="A4014" t="s">
        <v>4927</v>
      </c>
      <c r="B4014" s="170">
        <v>62133</v>
      </c>
    </row>
    <row r="4015" spans="1:2" x14ac:dyDescent="0.25">
      <c r="A4015" t="s">
        <v>4928</v>
      </c>
      <c r="B4015" s="170">
        <v>62147</v>
      </c>
    </row>
    <row r="4016" spans="1:2" x14ac:dyDescent="0.25">
      <c r="A4016" t="s">
        <v>4929</v>
      </c>
      <c r="B4016" s="170">
        <v>62164</v>
      </c>
    </row>
    <row r="4017" spans="1:2" x14ac:dyDescent="0.25">
      <c r="A4017" t="s">
        <v>4930</v>
      </c>
      <c r="B4017" s="170">
        <v>62178</v>
      </c>
    </row>
    <row r="4018" spans="1:2" x14ac:dyDescent="0.25">
      <c r="A4018" t="s">
        <v>4931</v>
      </c>
      <c r="B4018" s="170">
        <v>62181</v>
      </c>
    </row>
    <row r="4019" spans="1:2" x14ac:dyDescent="0.25">
      <c r="A4019" t="s">
        <v>4932</v>
      </c>
      <c r="B4019" s="170">
        <v>62195</v>
      </c>
    </row>
    <row r="4020" spans="1:2" x14ac:dyDescent="0.25">
      <c r="A4020" t="s">
        <v>4933</v>
      </c>
      <c r="B4020" s="170">
        <v>62205</v>
      </c>
    </row>
    <row r="4021" spans="1:2" x14ac:dyDescent="0.25">
      <c r="A4021" t="s">
        <v>4934</v>
      </c>
      <c r="B4021" s="170">
        <v>62219</v>
      </c>
    </row>
    <row r="4022" spans="1:2" x14ac:dyDescent="0.25">
      <c r="A4022" t="s">
        <v>4935</v>
      </c>
      <c r="B4022" s="170">
        <v>62222</v>
      </c>
    </row>
    <row r="4023" spans="1:2" x14ac:dyDescent="0.25">
      <c r="A4023" t="s">
        <v>4936</v>
      </c>
      <c r="B4023" s="170">
        <v>62236</v>
      </c>
    </row>
    <row r="4024" spans="1:2" x14ac:dyDescent="0.25">
      <c r="A4024" t="s">
        <v>4937</v>
      </c>
      <c r="B4024" s="170">
        <v>62245</v>
      </c>
    </row>
    <row r="4025" spans="1:2" x14ac:dyDescent="0.25">
      <c r="A4025" t="s">
        <v>4938</v>
      </c>
      <c r="B4025" s="170">
        <v>62253</v>
      </c>
    </row>
    <row r="4026" spans="1:2" x14ac:dyDescent="0.25">
      <c r="A4026" t="s">
        <v>4939</v>
      </c>
      <c r="B4026" s="170">
        <v>62267</v>
      </c>
    </row>
    <row r="4027" spans="1:2" x14ac:dyDescent="0.25">
      <c r="A4027" t="s">
        <v>4940</v>
      </c>
      <c r="B4027" s="170">
        <v>62270</v>
      </c>
    </row>
    <row r="4028" spans="1:2" x14ac:dyDescent="0.25">
      <c r="A4028" t="s">
        <v>4941</v>
      </c>
      <c r="B4028" s="170">
        <v>62284</v>
      </c>
    </row>
    <row r="4029" spans="1:2" x14ac:dyDescent="0.25">
      <c r="A4029" t="s">
        <v>4942</v>
      </c>
      <c r="B4029" s="170">
        <v>62298</v>
      </c>
    </row>
    <row r="4030" spans="1:2" x14ac:dyDescent="0.25">
      <c r="A4030" t="s">
        <v>4943</v>
      </c>
      <c r="B4030" s="170">
        <v>62308</v>
      </c>
    </row>
    <row r="4031" spans="1:2" x14ac:dyDescent="0.25">
      <c r="A4031" t="s">
        <v>4944</v>
      </c>
      <c r="B4031" s="170">
        <v>62311</v>
      </c>
    </row>
    <row r="4032" spans="1:2" x14ac:dyDescent="0.25">
      <c r="A4032" t="s">
        <v>4945</v>
      </c>
      <c r="B4032" s="170">
        <v>62325</v>
      </c>
    </row>
    <row r="4033" spans="1:2" x14ac:dyDescent="0.25">
      <c r="A4033" t="s">
        <v>4946</v>
      </c>
      <c r="B4033" s="170">
        <v>62339</v>
      </c>
    </row>
    <row r="4034" spans="1:2" x14ac:dyDescent="0.25">
      <c r="A4034" t="s">
        <v>4947</v>
      </c>
      <c r="B4034" s="170">
        <v>62342</v>
      </c>
    </row>
    <row r="4035" spans="1:2" x14ac:dyDescent="0.25">
      <c r="A4035" t="s">
        <v>4948</v>
      </c>
      <c r="B4035" s="170">
        <v>62356</v>
      </c>
    </row>
    <row r="4036" spans="1:2" x14ac:dyDescent="0.25">
      <c r="A4036" t="s">
        <v>4949</v>
      </c>
      <c r="B4036" s="170">
        <v>62360</v>
      </c>
    </row>
    <row r="4037" spans="1:2" x14ac:dyDescent="0.25">
      <c r="A4037" t="s">
        <v>4950</v>
      </c>
      <c r="B4037" s="170">
        <v>62373</v>
      </c>
    </row>
    <row r="4038" spans="1:2" x14ac:dyDescent="0.25">
      <c r="A4038" t="s">
        <v>4951</v>
      </c>
      <c r="B4038" s="170">
        <v>62387</v>
      </c>
    </row>
    <row r="4039" spans="1:2" x14ac:dyDescent="0.25">
      <c r="A4039" t="s">
        <v>4952</v>
      </c>
      <c r="B4039" s="170">
        <v>62390</v>
      </c>
    </row>
    <row r="4040" spans="1:2" x14ac:dyDescent="0.25">
      <c r="A4040" t="s">
        <v>4953</v>
      </c>
      <c r="B4040" s="170">
        <v>62400</v>
      </c>
    </row>
    <row r="4041" spans="1:2" x14ac:dyDescent="0.25">
      <c r="A4041" t="s">
        <v>4954</v>
      </c>
      <c r="B4041" s="170">
        <v>62414</v>
      </c>
    </row>
    <row r="4042" spans="1:2" x14ac:dyDescent="0.25">
      <c r="A4042" t="s">
        <v>4955</v>
      </c>
      <c r="B4042" s="170">
        <v>62428</v>
      </c>
    </row>
    <row r="4043" spans="1:2" x14ac:dyDescent="0.25">
      <c r="A4043" t="s">
        <v>4956</v>
      </c>
      <c r="B4043" s="170">
        <v>62431</v>
      </c>
    </row>
    <row r="4044" spans="1:2" x14ac:dyDescent="0.25">
      <c r="A4044" t="s">
        <v>4957</v>
      </c>
      <c r="B4044" s="170">
        <v>62445</v>
      </c>
    </row>
    <row r="4045" spans="1:2" x14ac:dyDescent="0.25">
      <c r="A4045" t="s">
        <v>4958</v>
      </c>
      <c r="B4045" s="170">
        <v>62459</v>
      </c>
    </row>
    <row r="4046" spans="1:2" x14ac:dyDescent="0.25">
      <c r="A4046" t="s">
        <v>4959</v>
      </c>
      <c r="B4046" s="170">
        <v>62462</v>
      </c>
    </row>
    <row r="4047" spans="1:2" x14ac:dyDescent="0.25">
      <c r="A4047" t="s">
        <v>4960</v>
      </c>
      <c r="B4047" s="170">
        <v>62476</v>
      </c>
    </row>
    <row r="4048" spans="1:2" x14ac:dyDescent="0.25">
      <c r="A4048" t="s">
        <v>4961</v>
      </c>
      <c r="B4048" s="170">
        <v>62486</v>
      </c>
    </row>
    <row r="4049" spans="1:2" x14ac:dyDescent="0.25">
      <c r="A4049" t="s">
        <v>4962</v>
      </c>
      <c r="B4049" s="170">
        <v>62493</v>
      </c>
    </row>
    <row r="4050" spans="1:2" x14ac:dyDescent="0.25">
      <c r="A4050" t="s">
        <v>4963</v>
      </c>
      <c r="B4050" s="170">
        <v>62503</v>
      </c>
    </row>
    <row r="4051" spans="1:2" x14ac:dyDescent="0.25">
      <c r="A4051" t="s">
        <v>4964</v>
      </c>
      <c r="B4051" s="170">
        <v>62517</v>
      </c>
    </row>
    <row r="4052" spans="1:2" x14ac:dyDescent="0.25">
      <c r="A4052" t="s">
        <v>4965</v>
      </c>
      <c r="B4052" s="170">
        <v>62520</v>
      </c>
    </row>
    <row r="4053" spans="1:2" x14ac:dyDescent="0.25">
      <c r="A4053" t="s">
        <v>4966</v>
      </c>
      <c r="B4053" s="170">
        <v>62534</v>
      </c>
    </row>
    <row r="4054" spans="1:2" x14ac:dyDescent="0.25">
      <c r="A4054" t="s">
        <v>4967</v>
      </c>
      <c r="B4054" s="170">
        <v>62548</v>
      </c>
    </row>
    <row r="4055" spans="1:2" x14ac:dyDescent="0.25">
      <c r="A4055" t="s">
        <v>4968</v>
      </c>
      <c r="B4055" s="170">
        <v>62565</v>
      </c>
    </row>
    <row r="4056" spans="1:2" x14ac:dyDescent="0.25">
      <c r="A4056" t="s">
        <v>4969</v>
      </c>
      <c r="B4056" s="170">
        <v>62579</v>
      </c>
    </row>
    <row r="4057" spans="1:2" x14ac:dyDescent="0.25">
      <c r="A4057" t="s">
        <v>4970</v>
      </c>
      <c r="B4057" s="170">
        <v>62582</v>
      </c>
    </row>
    <row r="4058" spans="1:2" x14ac:dyDescent="0.25">
      <c r="A4058" t="s">
        <v>4971</v>
      </c>
      <c r="B4058" s="170">
        <v>62596</v>
      </c>
    </row>
    <row r="4059" spans="1:2" x14ac:dyDescent="0.25">
      <c r="A4059" t="s">
        <v>4972</v>
      </c>
      <c r="B4059" s="170">
        <v>62606</v>
      </c>
    </row>
    <row r="4060" spans="1:2" x14ac:dyDescent="0.25">
      <c r="A4060" t="s">
        <v>4973</v>
      </c>
      <c r="B4060" s="170">
        <v>62617</v>
      </c>
    </row>
    <row r="4061" spans="1:2" x14ac:dyDescent="0.25">
      <c r="A4061" t="s">
        <v>4974</v>
      </c>
      <c r="B4061" s="170">
        <v>62623</v>
      </c>
    </row>
    <row r="4062" spans="1:2" x14ac:dyDescent="0.25">
      <c r="A4062" t="s">
        <v>4975</v>
      </c>
      <c r="B4062" s="170">
        <v>62637</v>
      </c>
    </row>
    <row r="4063" spans="1:2" x14ac:dyDescent="0.25">
      <c r="A4063" t="s">
        <v>4976</v>
      </c>
      <c r="B4063" s="170">
        <v>62640</v>
      </c>
    </row>
    <row r="4064" spans="1:2" x14ac:dyDescent="0.25">
      <c r="A4064" t="s">
        <v>4977</v>
      </c>
      <c r="B4064" s="170">
        <v>62654</v>
      </c>
    </row>
    <row r="4065" spans="1:2" x14ac:dyDescent="0.25">
      <c r="A4065" t="s">
        <v>4978</v>
      </c>
      <c r="B4065" s="170">
        <v>62668</v>
      </c>
    </row>
    <row r="4066" spans="1:2" x14ac:dyDescent="0.25">
      <c r="A4066" t="s">
        <v>4979</v>
      </c>
      <c r="B4066" s="170">
        <v>62671</v>
      </c>
    </row>
    <row r="4067" spans="1:2" x14ac:dyDescent="0.25">
      <c r="A4067" t="s">
        <v>4980</v>
      </c>
      <c r="B4067" s="170">
        <v>62685</v>
      </c>
    </row>
    <row r="4068" spans="1:2" x14ac:dyDescent="0.25">
      <c r="A4068" t="s">
        <v>4981</v>
      </c>
      <c r="B4068" s="170">
        <v>62699</v>
      </c>
    </row>
    <row r="4069" spans="1:2" x14ac:dyDescent="0.25">
      <c r="A4069" t="s">
        <v>4982</v>
      </c>
      <c r="B4069" s="170">
        <v>62712</v>
      </c>
    </row>
    <row r="4070" spans="1:2" x14ac:dyDescent="0.25">
      <c r="A4070" t="s">
        <v>4983</v>
      </c>
      <c r="B4070" s="170">
        <v>62726</v>
      </c>
    </row>
    <row r="4071" spans="1:2" x14ac:dyDescent="0.25">
      <c r="A4071" t="s">
        <v>4984</v>
      </c>
      <c r="B4071" s="170">
        <v>62732</v>
      </c>
    </row>
    <row r="4072" spans="1:2" x14ac:dyDescent="0.25">
      <c r="A4072" t="s">
        <v>4985</v>
      </c>
      <c r="B4072" s="170">
        <v>62757</v>
      </c>
    </row>
    <row r="4073" spans="1:2" x14ac:dyDescent="0.25">
      <c r="A4073" t="s">
        <v>4986</v>
      </c>
      <c r="B4073" s="170">
        <v>62760</v>
      </c>
    </row>
    <row r="4074" spans="1:2" x14ac:dyDescent="0.25">
      <c r="A4074" t="s">
        <v>4987</v>
      </c>
      <c r="B4074" s="170">
        <v>62774</v>
      </c>
    </row>
    <row r="4075" spans="1:2" x14ac:dyDescent="0.25">
      <c r="A4075" t="s">
        <v>4988</v>
      </c>
      <c r="B4075" s="170">
        <v>62788</v>
      </c>
    </row>
    <row r="4076" spans="1:2" x14ac:dyDescent="0.25">
      <c r="A4076" t="s">
        <v>4989</v>
      </c>
      <c r="B4076" s="170">
        <v>62791</v>
      </c>
    </row>
    <row r="4077" spans="1:2" x14ac:dyDescent="0.25">
      <c r="A4077" t="s">
        <v>4990</v>
      </c>
      <c r="B4077" s="170">
        <v>62801</v>
      </c>
    </row>
    <row r="4078" spans="1:2" x14ac:dyDescent="0.25">
      <c r="A4078" t="s">
        <v>4991</v>
      </c>
      <c r="B4078" s="170">
        <v>62815</v>
      </c>
    </row>
    <row r="4079" spans="1:2" x14ac:dyDescent="0.25">
      <c r="A4079" t="s">
        <v>4992</v>
      </c>
      <c r="B4079" s="170">
        <v>62829</v>
      </c>
    </row>
    <row r="4080" spans="1:2" x14ac:dyDescent="0.25">
      <c r="A4080" t="s">
        <v>4993</v>
      </c>
      <c r="B4080" s="170">
        <v>62832</v>
      </c>
    </row>
    <row r="4081" spans="1:2" x14ac:dyDescent="0.25">
      <c r="A4081" t="s">
        <v>4994</v>
      </c>
      <c r="B4081" s="170">
        <v>62846</v>
      </c>
    </row>
    <row r="4082" spans="1:2" x14ac:dyDescent="0.25">
      <c r="A4082" t="s">
        <v>4995</v>
      </c>
      <c r="B4082" s="170">
        <v>62858</v>
      </c>
    </row>
    <row r="4083" spans="1:2" x14ac:dyDescent="0.25">
      <c r="A4083" t="s">
        <v>4996</v>
      </c>
      <c r="B4083" s="170">
        <v>62863</v>
      </c>
    </row>
    <row r="4084" spans="1:2" x14ac:dyDescent="0.25">
      <c r="A4084" t="s">
        <v>4997</v>
      </c>
      <c r="B4084" s="170">
        <v>62877</v>
      </c>
    </row>
    <row r="4085" spans="1:2" x14ac:dyDescent="0.25">
      <c r="A4085" t="s">
        <v>4998</v>
      </c>
      <c r="B4085" s="170">
        <v>62880</v>
      </c>
    </row>
    <row r="4086" spans="1:2" x14ac:dyDescent="0.25">
      <c r="A4086" t="s">
        <v>4999</v>
      </c>
      <c r="B4086" s="170">
        <v>62894</v>
      </c>
    </row>
    <row r="4087" spans="1:2" x14ac:dyDescent="0.25">
      <c r="A4087" t="s">
        <v>5000</v>
      </c>
      <c r="B4087" s="170">
        <v>62904</v>
      </c>
    </row>
    <row r="4088" spans="1:2" x14ac:dyDescent="0.25">
      <c r="A4088" t="s">
        <v>5001</v>
      </c>
      <c r="B4088" s="170">
        <v>62918</v>
      </c>
    </row>
    <row r="4089" spans="1:2" x14ac:dyDescent="0.25">
      <c r="A4089" t="s">
        <v>5002</v>
      </c>
      <c r="B4089" s="170">
        <v>62921</v>
      </c>
    </row>
    <row r="4090" spans="1:2" x14ac:dyDescent="0.25">
      <c r="A4090" t="s">
        <v>5003</v>
      </c>
      <c r="B4090" s="170">
        <v>62935</v>
      </c>
    </row>
    <row r="4091" spans="1:2" x14ac:dyDescent="0.25">
      <c r="A4091" t="s">
        <v>5004</v>
      </c>
      <c r="B4091" s="170">
        <v>62949</v>
      </c>
    </row>
    <row r="4092" spans="1:2" x14ac:dyDescent="0.25">
      <c r="A4092" t="s">
        <v>5005</v>
      </c>
      <c r="B4092" s="170">
        <v>62966</v>
      </c>
    </row>
    <row r="4093" spans="1:2" x14ac:dyDescent="0.25">
      <c r="A4093" t="s">
        <v>5006</v>
      </c>
      <c r="B4093" s="170">
        <v>62973</v>
      </c>
    </row>
    <row r="4094" spans="1:2" x14ac:dyDescent="0.25">
      <c r="A4094" t="s">
        <v>5007</v>
      </c>
      <c r="B4094" s="170">
        <v>62983</v>
      </c>
    </row>
    <row r="4095" spans="1:2" x14ac:dyDescent="0.25">
      <c r="A4095" t="s">
        <v>5008</v>
      </c>
      <c r="B4095" s="170">
        <v>62997</v>
      </c>
    </row>
    <row r="4096" spans="1:2" x14ac:dyDescent="0.25">
      <c r="A4096" t="s">
        <v>5009</v>
      </c>
      <c r="B4096" s="170">
        <v>63001</v>
      </c>
    </row>
    <row r="4097" spans="1:2" x14ac:dyDescent="0.25">
      <c r="A4097" t="s">
        <v>5010</v>
      </c>
      <c r="B4097" s="170">
        <v>63015</v>
      </c>
    </row>
    <row r="4098" spans="1:2" x14ac:dyDescent="0.25">
      <c r="A4098" t="s">
        <v>5011</v>
      </c>
      <c r="B4098" s="170">
        <v>63029</v>
      </c>
    </row>
    <row r="4099" spans="1:2" x14ac:dyDescent="0.25">
      <c r="A4099" t="s">
        <v>5012</v>
      </c>
      <c r="B4099" s="170">
        <v>63032</v>
      </c>
    </row>
    <row r="4100" spans="1:2" x14ac:dyDescent="0.25">
      <c r="A4100" t="s">
        <v>5013</v>
      </c>
      <c r="B4100" s="170">
        <v>63046</v>
      </c>
    </row>
    <row r="4101" spans="1:2" x14ac:dyDescent="0.25">
      <c r="A4101" t="s">
        <v>5014</v>
      </c>
      <c r="B4101" s="170">
        <v>63055</v>
      </c>
    </row>
    <row r="4102" spans="1:2" x14ac:dyDescent="0.25">
      <c r="A4102" t="s">
        <v>5015</v>
      </c>
      <c r="B4102" s="170">
        <v>63063</v>
      </c>
    </row>
    <row r="4103" spans="1:2" x14ac:dyDescent="0.25">
      <c r="A4103" t="s">
        <v>5016</v>
      </c>
      <c r="B4103" s="170">
        <v>63077</v>
      </c>
    </row>
    <row r="4104" spans="1:2" x14ac:dyDescent="0.25">
      <c r="A4104" t="s">
        <v>5017</v>
      </c>
      <c r="B4104" s="170">
        <v>63080</v>
      </c>
    </row>
    <row r="4105" spans="1:2" x14ac:dyDescent="0.25">
      <c r="A4105" t="s">
        <v>5018</v>
      </c>
      <c r="B4105" s="170">
        <v>63094</v>
      </c>
    </row>
    <row r="4106" spans="1:2" x14ac:dyDescent="0.25">
      <c r="A4106" t="s">
        <v>5019</v>
      </c>
      <c r="B4106" s="170">
        <v>63104</v>
      </c>
    </row>
    <row r="4107" spans="1:2" x14ac:dyDescent="0.25">
      <c r="A4107" t="s">
        <v>5020</v>
      </c>
      <c r="B4107" s="170">
        <v>63118</v>
      </c>
    </row>
    <row r="4108" spans="1:2" x14ac:dyDescent="0.25">
      <c r="A4108" t="s">
        <v>5021</v>
      </c>
      <c r="B4108" s="170">
        <v>63121</v>
      </c>
    </row>
    <row r="4109" spans="1:2" x14ac:dyDescent="0.25">
      <c r="A4109" t="s">
        <v>5022</v>
      </c>
      <c r="B4109" s="170">
        <v>63135</v>
      </c>
    </row>
    <row r="4110" spans="1:2" x14ac:dyDescent="0.25">
      <c r="A4110" t="s">
        <v>5023</v>
      </c>
      <c r="B4110" s="170">
        <v>63149</v>
      </c>
    </row>
    <row r="4111" spans="1:2" x14ac:dyDescent="0.25">
      <c r="A4111" t="s">
        <v>5024</v>
      </c>
      <c r="B4111" s="170">
        <v>63152</v>
      </c>
    </row>
    <row r="4112" spans="1:2" x14ac:dyDescent="0.25">
      <c r="A4112" t="s">
        <v>5025</v>
      </c>
      <c r="B4112" s="170">
        <v>63166</v>
      </c>
    </row>
    <row r="4113" spans="1:2" x14ac:dyDescent="0.25">
      <c r="A4113" t="s">
        <v>5026</v>
      </c>
      <c r="B4113" s="170">
        <v>63170</v>
      </c>
    </row>
    <row r="4114" spans="1:2" x14ac:dyDescent="0.25">
      <c r="A4114" t="s">
        <v>5027</v>
      </c>
      <c r="B4114" s="170">
        <v>63183</v>
      </c>
    </row>
    <row r="4115" spans="1:2" x14ac:dyDescent="0.25">
      <c r="A4115" t="s">
        <v>5028</v>
      </c>
      <c r="B4115" s="170">
        <v>63197</v>
      </c>
    </row>
    <row r="4116" spans="1:2" x14ac:dyDescent="0.25">
      <c r="A4116" t="s">
        <v>5029</v>
      </c>
      <c r="B4116" s="170">
        <v>63207</v>
      </c>
    </row>
    <row r="4117" spans="1:2" x14ac:dyDescent="0.25">
      <c r="A4117" t="s">
        <v>5030</v>
      </c>
      <c r="B4117" s="170">
        <v>63210</v>
      </c>
    </row>
    <row r="4118" spans="1:2" x14ac:dyDescent="0.25">
      <c r="A4118" t="s">
        <v>5031</v>
      </c>
      <c r="B4118" s="170">
        <v>63224</v>
      </c>
    </row>
    <row r="4119" spans="1:2" x14ac:dyDescent="0.25">
      <c r="A4119" t="s">
        <v>5032</v>
      </c>
      <c r="B4119" s="170">
        <v>63238</v>
      </c>
    </row>
    <row r="4120" spans="1:2" x14ac:dyDescent="0.25">
      <c r="A4120" t="s">
        <v>5033</v>
      </c>
      <c r="B4120" s="170">
        <v>63241</v>
      </c>
    </row>
    <row r="4121" spans="1:2" x14ac:dyDescent="0.25">
      <c r="A4121" t="s">
        <v>5034</v>
      </c>
      <c r="B4121" s="170">
        <v>63255</v>
      </c>
    </row>
    <row r="4122" spans="1:2" x14ac:dyDescent="0.25">
      <c r="A4122" t="s">
        <v>5035</v>
      </c>
      <c r="B4122" s="170">
        <v>63269</v>
      </c>
    </row>
    <row r="4123" spans="1:2" x14ac:dyDescent="0.25">
      <c r="A4123" t="s">
        <v>5036</v>
      </c>
      <c r="B4123" s="170">
        <v>63272</v>
      </c>
    </row>
    <row r="4124" spans="1:2" x14ac:dyDescent="0.25">
      <c r="A4124" t="s">
        <v>5037</v>
      </c>
      <c r="B4124" s="170">
        <v>63286</v>
      </c>
    </row>
    <row r="4125" spans="1:2" x14ac:dyDescent="0.25">
      <c r="A4125" t="s">
        <v>5038</v>
      </c>
      <c r="B4125" s="170">
        <v>63296</v>
      </c>
    </row>
    <row r="4126" spans="1:2" x14ac:dyDescent="0.25">
      <c r="A4126" t="s">
        <v>5039</v>
      </c>
      <c r="B4126" s="170">
        <v>63301</v>
      </c>
    </row>
    <row r="4127" spans="1:2" x14ac:dyDescent="0.25">
      <c r="A4127" t="s">
        <v>5040</v>
      </c>
      <c r="B4127" s="170">
        <v>63313</v>
      </c>
    </row>
    <row r="4128" spans="1:2" x14ac:dyDescent="0.25">
      <c r="A4128" t="s">
        <v>5041</v>
      </c>
      <c r="B4128" s="170">
        <v>63327</v>
      </c>
    </row>
    <row r="4129" spans="1:2" x14ac:dyDescent="0.25">
      <c r="A4129" t="s">
        <v>5042</v>
      </c>
      <c r="B4129" s="170">
        <v>63330</v>
      </c>
    </row>
    <row r="4130" spans="1:2" x14ac:dyDescent="0.25">
      <c r="A4130" t="s">
        <v>5043</v>
      </c>
      <c r="B4130" s="170">
        <v>63344</v>
      </c>
    </row>
    <row r="4131" spans="1:2" x14ac:dyDescent="0.25">
      <c r="A4131" t="s">
        <v>5044</v>
      </c>
      <c r="B4131" s="170">
        <v>63358</v>
      </c>
    </row>
    <row r="4132" spans="1:2" x14ac:dyDescent="0.25">
      <c r="A4132" t="s">
        <v>5045</v>
      </c>
      <c r="B4132" s="170">
        <v>63361</v>
      </c>
    </row>
    <row r="4133" spans="1:2" x14ac:dyDescent="0.25">
      <c r="A4133" t="s">
        <v>5046</v>
      </c>
      <c r="B4133" s="170">
        <v>63375</v>
      </c>
    </row>
    <row r="4134" spans="1:2" x14ac:dyDescent="0.25">
      <c r="A4134" t="s">
        <v>5047</v>
      </c>
      <c r="B4134" s="170">
        <v>63392</v>
      </c>
    </row>
    <row r="4135" spans="1:2" x14ac:dyDescent="0.25">
      <c r="A4135" t="s">
        <v>5048</v>
      </c>
      <c r="B4135" s="170">
        <v>63402</v>
      </c>
    </row>
    <row r="4136" spans="1:2" x14ac:dyDescent="0.25">
      <c r="A4136" t="s">
        <v>5049</v>
      </c>
      <c r="B4136" s="170">
        <v>63416</v>
      </c>
    </row>
    <row r="4137" spans="1:2" x14ac:dyDescent="0.25">
      <c r="A4137" t="s">
        <v>5050</v>
      </c>
      <c r="B4137" s="170">
        <v>63427</v>
      </c>
    </row>
    <row r="4138" spans="1:2" x14ac:dyDescent="0.25">
      <c r="A4138" t="s">
        <v>5051</v>
      </c>
      <c r="B4138" s="170">
        <v>63447</v>
      </c>
    </row>
    <row r="4139" spans="1:2" x14ac:dyDescent="0.25">
      <c r="A4139" t="s">
        <v>5052</v>
      </c>
      <c r="B4139" s="170">
        <v>63450</v>
      </c>
    </row>
    <row r="4140" spans="1:2" x14ac:dyDescent="0.25">
      <c r="A4140" t="s">
        <v>5053</v>
      </c>
      <c r="B4140" s="170">
        <v>63464</v>
      </c>
    </row>
    <row r="4141" spans="1:2" x14ac:dyDescent="0.25">
      <c r="A4141" t="s">
        <v>5054</v>
      </c>
      <c r="B4141" s="170">
        <v>63478</v>
      </c>
    </row>
    <row r="4142" spans="1:2" x14ac:dyDescent="0.25">
      <c r="A4142" t="s">
        <v>5055</v>
      </c>
      <c r="B4142" s="170">
        <v>63481</v>
      </c>
    </row>
    <row r="4143" spans="1:2" x14ac:dyDescent="0.25">
      <c r="A4143" t="s">
        <v>5056</v>
      </c>
      <c r="B4143" s="170">
        <v>63495</v>
      </c>
    </row>
    <row r="4144" spans="1:2" x14ac:dyDescent="0.25">
      <c r="A4144" t="s">
        <v>5057</v>
      </c>
      <c r="B4144" s="170">
        <v>63505</v>
      </c>
    </row>
    <row r="4145" spans="1:2" x14ac:dyDescent="0.25">
      <c r="A4145" t="s">
        <v>5058</v>
      </c>
      <c r="B4145" s="170">
        <v>63519</v>
      </c>
    </row>
    <row r="4146" spans="1:2" x14ac:dyDescent="0.25">
      <c r="A4146" t="s">
        <v>5059</v>
      </c>
      <c r="B4146" s="170">
        <v>63522</v>
      </c>
    </row>
    <row r="4147" spans="1:2" x14ac:dyDescent="0.25">
      <c r="A4147" t="s">
        <v>5060</v>
      </c>
      <c r="B4147" s="170">
        <v>63536</v>
      </c>
    </row>
    <row r="4148" spans="1:2" x14ac:dyDescent="0.25">
      <c r="A4148" t="s">
        <v>5061</v>
      </c>
      <c r="B4148" s="170">
        <v>63542</v>
      </c>
    </row>
    <row r="4149" spans="1:2" x14ac:dyDescent="0.25">
      <c r="A4149" t="s">
        <v>5062</v>
      </c>
      <c r="B4149" s="170">
        <v>63553</v>
      </c>
    </row>
    <row r="4150" spans="1:2" x14ac:dyDescent="0.25">
      <c r="A4150" t="s">
        <v>5063</v>
      </c>
      <c r="B4150" s="170">
        <v>63567</v>
      </c>
    </row>
    <row r="4151" spans="1:2" x14ac:dyDescent="0.25">
      <c r="A4151" t="s">
        <v>5064</v>
      </c>
      <c r="B4151" s="170">
        <v>63570</v>
      </c>
    </row>
    <row r="4152" spans="1:2" x14ac:dyDescent="0.25">
      <c r="A4152" t="s">
        <v>5065</v>
      </c>
      <c r="B4152" s="170">
        <v>63584</v>
      </c>
    </row>
    <row r="4153" spans="1:2" x14ac:dyDescent="0.25">
      <c r="A4153" t="s">
        <v>5066</v>
      </c>
      <c r="B4153" s="170">
        <v>63598</v>
      </c>
    </row>
    <row r="4154" spans="1:2" x14ac:dyDescent="0.25">
      <c r="A4154" t="s">
        <v>5067</v>
      </c>
      <c r="B4154" s="170">
        <v>63608</v>
      </c>
    </row>
    <row r="4155" spans="1:2" x14ac:dyDescent="0.25">
      <c r="A4155" t="s">
        <v>5068</v>
      </c>
      <c r="B4155" s="170">
        <v>63611</v>
      </c>
    </row>
    <row r="4156" spans="1:2" x14ac:dyDescent="0.25">
      <c r="A4156" t="s">
        <v>5069</v>
      </c>
      <c r="B4156" s="170">
        <v>63639</v>
      </c>
    </row>
    <row r="4157" spans="1:2" x14ac:dyDescent="0.25">
      <c r="A4157" t="s">
        <v>5070</v>
      </c>
      <c r="B4157" s="170">
        <v>63642</v>
      </c>
    </row>
    <row r="4158" spans="1:2" x14ac:dyDescent="0.25">
      <c r="A4158" t="s">
        <v>5071</v>
      </c>
      <c r="B4158" s="170">
        <v>63668</v>
      </c>
    </row>
    <row r="4159" spans="1:2" x14ac:dyDescent="0.25">
      <c r="A4159" t="s">
        <v>5072</v>
      </c>
      <c r="B4159" s="170">
        <v>63673</v>
      </c>
    </row>
    <row r="4160" spans="1:2" x14ac:dyDescent="0.25">
      <c r="A4160" t="s">
        <v>5073</v>
      </c>
      <c r="B4160" s="170">
        <v>63687</v>
      </c>
    </row>
    <row r="4161" spans="1:2" x14ac:dyDescent="0.25">
      <c r="A4161" t="s">
        <v>5074</v>
      </c>
      <c r="B4161" s="170">
        <v>63690</v>
      </c>
    </row>
    <row r="4162" spans="1:2" x14ac:dyDescent="0.25">
      <c r="A4162" t="s">
        <v>5075</v>
      </c>
      <c r="B4162" s="170">
        <v>63700</v>
      </c>
    </row>
    <row r="4163" spans="1:2" x14ac:dyDescent="0.25">
      <c r="A4163" t="s">
        <v>5076</v>
      </c>
      <c r="B4163" s="170">
        <v>63714</v>
      </c>
    </row>
    <row r="4164" spans="1:2" x14ac:dyDescent="0.25">
      <c r="A4164" t="s">
        <v>5077</v>
      </c>
      <c r="B4164" s="170">
        <v>65019</v>
      </c>
    </row>
    <row r="4165" spans="1:2" x14ac:dyDescent="0.25">
      <c r="A4165" t="s">
        <v>5078</v>
      </c>
      <c r="B4165" s="170">
        <v>65022</v>
      </c>
    </row>
    <row r="4166" spans="1:2" x14ac:dyDescent="0.25">
      <c r="A4166" t="s">
        <v>5079</v>
      </c>
      <c r="B4166" s="170">
        <v>65036</v>
      </c>
    </row>
    <row r="4167" spans="1:2" x14ac:dyDescent="0.25">
      <c r="A4167" t="s">
        <v>5080</v>
      </c>
      <c r="B4167" s="170">
        <v>65047</v>
      </c>
    </row>
    <row r="4168" spans="1:2" x14ac:dyDescent="0.25">
      <c r="A4168" t="s">
        <v>5081</v>
      </c>
      <c r="B4168" s="170">
        <v>65067</v>
      </c>
    </row>
    <row r="4169" spans="1:2" x14ac:dyDescent="0.25">
      <c r="A4169" t="s">
        <v>5082</v>
      </c>
      <c r="B4169" s="170">
        <v>65070</v>
      </c>
    </row>
    <row r="4170" spans="1:2" x14ac:dyDescent="0.25">
      <c r="A4170" t="s">
        <v>5083</v>
      </c>
      <c r="B4170" s="170">
        <v>65084</v>
      </c>
    </row>
    <row r="4171" spans="1:2" x14ac:dyDescent="0.25">
      <c r="A4171" t="s">
        <v>5084</v>
      </c>
      <c r="B4171" s="170">
        <v>65098</v>
      </c>
    </row>
    <row r="4172" spans="1:2" x14ac:dyDescent="0.25">
      <c r="A4172" t="s">
        <v>5085</v>
      </c>
      <c r="B4172" s="170">
        <v>65108</v>
      </c>
    </row>
    <row r="4173" spans="1:2" x14ac:dyDescent="0.25">
      <c r="A4173" t="s">
        <v>5086</v>
      </c>
      <c r="B4173" s="170">
        <v>65111</v>
      </c>
    </row>
    <row r="4174" spans="1:2" x14ac:dyDescent="0.25">
      <c r="A4174" t="s">
        <v>5087</v>
      </c>
      <c r="B4174" s="170">
        <v>65125</v>
      </c>
    </row>
    <row r="4175" spans="1:2" x14ac:dyDescent="0.25">
      <c r="A4175" t="s">
        <v>5088</v>
      </c>
      <c r="B4175" s="170">
        <v>65139</v>
      </c>
    </row>
    <row r="4176" spans="1:2" x14ac:dyDescent="0.25">
      <c r="A4176" t="s">
        <v>5089</v>
      </c>
      <c r="B4176" s="170">
        <v>65142</v>
      </c>
    </row>
    <row r="4177" spans="1:2" x14ac:dyDescent="0.25">
      <c r="A4177" t="s">
        <v>5090</v>
      </c>
      <c r="B4177" s="170">
        <v>65156</v>
      </c>
    </row>
    <row r="4178" spans="1:2" x14ac:dyDescent="0.25">
      <c r="A4178" t="s">
        <v>5091</v>
      </c>
      <c r="B4178" s="170">
        <v>65162</v>
      </c>
    </row>
    <row r="4179" spans="1:2" x14ac:dyDescent="0.25">
      <c r="A4179" t="s">
        <v>5092</v>
      </c>
      <c r="B4179" s="170">
        <v>65173</v>
      </c>
    </row>
    <row r="4180" spans="1:2" x14ac:dyDescent="0.25">
      <c r="A4180" t="s">
        <v>5093</v>
      </c>
      <c r="B4180" s="170">
        <v>65187</v>
      </c>
    </row>
    <row r="4181" spans="1:2" x14ac:dyDescent="0.25">
      <c r="A4181" t="s">
        <v>5094</v>
      </c>
      <c r="B4181" s="170">
        <v>65190</v>
      </c>
    </row>
    <row r="4182" spans="1:2" x14ac:dyDescent="0.25">
      <c r="A4182" t="s">
        <v>5095</v>
      </c>
      <c r="B4182" s="170">
        <v>65200</v>
      </c>
    </row>
    <row r="4183" spans="1:2" x14ac:dyDescent="0.25">
      <c r="A4183" t="s">
        <v>5096</v>
      </c>
      <c r="B4183" s="170">
        <v>65214</v>
      </c>
    </row>
    <row r="4184" spans="1:2" x14ac:dyDescent="0.25">
      <c r="A4184" t="s">
        <v>5097</v>
      </c>
      <c r="B4184" s="170">
        <v>65228</v>
      </c>
    </row>
    <row r="4185" spans="1:2" x14ac:dyDescent="0.25">
      <c r="A4185" t="s">
        <v>5098</v>
      </c>
      <c r="B4185" s="170">
        <v>65231</v>
      </c>
    </row>
    <row r="4186" spans="1:2" x14ac:dyDescent="0.25">
      <c r="A4186" t="s">
        <v>5099</v>
      </c>
      <c r="B4186" s="170">
        <v>65245</v>
      </c>
    </row>
    <row r="4187" spans="1:2" x14ac:dyDescent="0.25">
      <c r="A4187" t="s">
        <v>5100</v>
      </c>
      <c r="B4187" s="170">
        <v>65259</v>
      </c>
    </row>
    <row r="4188" spans="1:2" x14ac:dyDescent="0.25">
      <c r="A4188" t="s">
        <v>5101</v>
      </c>
      <c r="B4188" s="170">
        <v>65262</v>
      </c>
    </row>
    <row r="4189" spans="1:2" x14ac:dyDescent="0.25">
      <c r="A4189" t="s">
        <v>5102</v>
      </c>
      <c r="B4189" s="170">
        <v>65276</v>
      </c>
    </row>
    <row r="4190" spans="1:2" x14ac:dyDescent="0.25">
      <c r="A4190" t="s">
        <v>5103</v>
      </c>
      <c r="B4190" s="170">
        <v>65288</v>
      </c>
    </row>
    <row r="4191" spans="1:2" x14ac:dyDescent="0.25">
      <c r="A4191" t="s">
        <v>5104</v>
      </c>
      <c r="B4191" s="170">
        <v>65293</v>
      </c>
    </row>
    <row r="4192" spans="1:2" x14ac:dyDescent="0.25">
      <c r="A4192" t="s">
        <v>5105</v>
      </c>
      <c r="B4192" s="170">
        <v>65303</v>
      </c>
    </row>
    <row r="4193" spans="1:2" x14ac:dyDescent="0.25">
      <c r="A4193" t="s">
        <v>5106</v>
      </c>
      <c r="B4193" s="170">
        <v>65317</v>
      </c>
    </row>
    <row r="4194" spans="1:2" x14ac:dyDescent="0.25">
      <c r="A4194" t="s">
        <v>5107</v>
      </c>
      <c r="B4194" s="170">
        <v>65320</v>
      </c>
    </row>
    <row r="4195" spans="1:2" x14ac:dyDescent="0.25">
      <c r="A4195" t="s">
        <v>5108</v>
      </c>
      <c r="B4195" s="170">
        <v>65334</v>
      </c>
    </row>
    <row r="4196" spans="1:2" x14ac:dyDescent="0.25">
      <c r="A4196" t="s">
        <v>5109</v>
      </c>
      <c r="B4196" s="170">
        <v>65348</v>
      </c>
    </row>
    <row r="4197" spans="1:2" x14ac:dyDescent="0.25">
      <c r="A4197" t="s">
        <v>5110</v>
      </c>
      <c r="B4197" s="170">
        <v>65351</v>
      </c>
    </row>
    <row r="4198" spans="1:2" x14ac:dyDescent="0.25">
      <c r="A4198" t="s">
        <v>5111</v>
      </c>
      <c r="B4198" s="170">
        <v>65365</v>
      </c>
    </row>
    <row r="4199" spans="1:2" x14ac:dyDescent="0.25">
      <c r="A4199" t="s">
        <v>5112</v>
      </c>
      <c r="B4199" s="170">
        <v>65379</v>
      </c>
    </row>
    <row r="4200" spans="1:2" x14ac:dyDescent="0.25">
      <c r="A4200" t="s">
        <v>5113</v>
      </c>
      <c r="B4200" s="170">
        <v>65396</v>
      </c>
    </row>
    <row r="4201" spans="1:2" x14ac:dyDescent="0.25">
      <c r="A4201" t="s">
        <v>5114</v>
      </c>
      <c r="B4201" s="170">
        <v>65406</v>
      </c>
    </row>
    <row r="4202" spans="1:2" x14ac:dyDescent="0.25">
      <c r="A4202" t="s">
        <v>5115</v>
      </c>
      <c r="B4202" s="170">
        <v>65419</v>
      </c>
    </row>
    <row r="4203" spans="1:2" x14ac:dyDescent="0.25">
      <c r="A4203" t="s">
        <v>5116</v>
      </c>
      <c r="B4203" s="170">
        <v>65437</v>
      </c>
    </row>
    <row r="4204" spans="1:2" x14ac:dyDescent="0.25">
      <c r="A4204" t="s">
        <v>5117</v>
      </c>
      <c r="B4204" s="170">
        <v>65440</v>
      </c>
    </row>
    <row r="4205" spans="1:2" x14ac:dyDescent="0.25">
      <c r="A4205" t="s">
        <v>5118</v>
      </c>
      <c r="B4205" s="170">
        <v>65454</v>
      </c>
    </row>
    <row r="4206" spans="1:2" x14ac:dyDescent="0.25">
      <c r="A4206" t="s">
        <v>5119</v>
      </c>
      <c r="B4206" s="170">
        <v>65468</v>
      </c>
    </row>
    <row r="4207" spans="1:2" x14ac:dyDescent="0.25">
      <c r="A4207" t="s">
        <v>5120</v>
      </c>
      <c r="B4207" s="170">
        <v>65471</v>
      </c>
    </row>
    <row r="4208" spans="1:2" x14ac:dyDescent="0.25">
      <c r="A4208" t="s">
        <v>5121</v>
      </c>
      <c r="B4208" s="170">
        <v>65485</v>
      </c>
    </row>
    <row r="4209" spans="1:2" x14ac:dyDescent="0.25">
      <c r="A4209" t="s">
        <v>5122</v>
      </c>
      <c r="B4209" s="170">
        <v>65499</v>
      </c>
    </row>
    <row r="4210" spans="1:2" x14ac:dyDescent="0.25">
      <c r="A4210" t="s">
        <v>5123</v>
      </c>
      <c r="B4210" s="170">
        <v>65509</v>
      </c>
    </row>
    <row r="4211" spans="1:2" x14ac:dyDescent="0.25">
      <c r="A4211" t="s">
        <v>5124</v>
      </c>
      <c r="B4211" s="170">
        <v>65512</v>
      </c>
    </row>
    <row r="4212" spans="1:2" x14ac:dyDescent="0.25">
      <c r="A4212" t="s">
        <v>5125</v>
      </c>
      <c r="B4212" s="170">
        <v>65526</v>
      </c>
    </row>
    <row r="4213" spans="1:2" x14ac:dyDescent="0.25">
      <c r="A4213" t="s">
        <v>5126</v>
      </c>
      <c r="B4213" s="170">
        <v>65534</v>
      </c>
    </row>
    <row r="4214" spans="1:2" x14ac:dyDescent="0.25">
      <c r="A4214" t="s">
        <v>5127</v>
      </c>
      <c r="B4214" s="170">
        <v>65543</v>
      </c>
    </row>
    <row r="4215" spans="1:2" x14ac:dyDescent="0.25">
      <c r="A4215" t="s">
        <v>5128</v>
      </c>
      <c r="B4215" s="170">
        <v>65557</v>
      </c>
    </row>
    <row r="4216" spans="1:2" x14ac:dyDescent="0.25">
      <c r="A4216" t="s">
        <v>5129</v>
      </c>
      <c r="B4216" s="170">
        <v>65560</v>
      </c>
    </row>
    <row r="4217" spans="1:2" x14ac:dyDescent="0.25">
      <c r="A4217" t="s">
        <v>5130</v>
      </c>
      <c r="B4217" s="170">
        <v>65574</v>
      </c>
    </row>
    <row r="4218" spans="1:2" x14ac:dyDescent="0.25">
      <c r="A4218" t="s">
        <v>5131</v>
      </c>
      <c r="B4218" s="170">
        <v>65588</v>
      </c>
    </row>
    <row r="4219" spans="1:2" x14ac:dyDescent="0.25">
      <c r="A4219" t="s">
        <v>5132</v>
      </c>
      <c r="B4219" s="170">
        <v>65591</v>
      </c>
    </row>
    <row r="4220" spans="1:2" x14ac:dyDescent="0.25">
      <c r="A4220" t="s">
        <v>5133</v>
      </c>
      <c r="B4220" s="170">
        <v>65601</v>
      </c>
    </row>
    <row r="4221" spans="1:2" x14ac:dyDescent="0.25">
      <c r="A4221" t="s">
        <v>5134</v>
      </c>
      <c r="B4221" s="170">
        <v>65615</v>
      </c>
    </row>
    <row r="4222" spans="1:2" x14ac:dyDescent="0.25">
      <c r="A4222" t="s">
        <v>5135</v>
      </c>
      <c r="B4222" s="170">
        <v>65629</v>
      </c>
    </row>
    <row r="4223" spans="1:2" x14ac:dyDescent="0.25">
      <c r="A4223" t="s">
        <v>5136</v>
      </c>
      <c r="B4223" s="170">
        <v>65632</v>
      </c>
    </row>
    <row r="4224" spans="1:2" x14ac:dyDescent="0.25">
      <c r="A4224" t="s">
        <v>5137</v>
      </c>
      <c r="B4224" s="170">
        <v>65646</v>
      </c>
    </row>
    <row r="4225" spans="1:2" x14ac:dyDescent="0.25">
      <c r="A4225" t="s">
        <v>5138</v>
      </c>
      <c r="B4225" s="170">
        <v>65650</v>
      </c>
    </row>
    <row r="4226" spans="1:2" x14ac:dyDescent="0.25">
      <c r="A4226" t="s">
        <v>5139</v>
      </c>
      <c r="B4226" s="170">
        <v>65663</v>
      </c>
    </row>
    <row r="4227" spans="1:2" x14ac:dyDescent="0.25">
      <c r="A4227" t="s">
        <v>5140</v>
      </c>
      <c r="B4227" s="170">
        <v>65677</v>
      </c>
    </row>
    <row r="4228" spans="1:2" x14ac:dyDescent="0.25">
      <c r="A4228" t="s">
        <v>5141</v>
      </c>
      <c r="B4228" s="170">
        <v>65680</v>
      </c>
    </row>
    <row r="4229" spans="1:2" x14ac:dyDescent="0.25">
      <c r="A4229" t="s">
        <v>5142</v>
      </c>
      <c r="B4229" s="170">
        <v>65704</v>
      </c>
    </row>
    <row r="4230" spans="1:2" x14ac:dyDescent="0.25">
      <c r="A4230" t="s">
        <v>5143</v>
      </c>
      <c r="B4230" s="170">
        <v>65721</v>
      </c>
    </row>
    <row r="4231" spans="1:2" x14ac:dyDescent="0.25">
      <c r="A4231" t="s">
        <v>5144</v>
      </c>
      <c r="B4231" s="170">
        <v>65735</v>
      </c>
    </row>
    <row r="4232" spans="1:2" x14ac:dyDescent="0.25">
      <c r="A4232" t="s">
        <v>5145</v>
      </c>
      <c r="B4232" s="170">
        <v>65752</v>
      </c>
    </row>
    <row r="4233" spans="1:2" x14ac:dyDescent="0.25">
      <c r="A4233" t="s">
        <v>5146</v>
      </c>
      <c r="B4233" s="170">
        <v>65766</v>
      </c>
    </row>
    <row r="4234" spans="1:2" x14ac:dyDescent="0.25">
      <c r="A4234" t="s">
        <v>5147</v>
      </c>
      <c r="B4234" s="170">
        <v>65783</v>
      </c>
    </row>
    <row r="4235" spans="1:2" x14ac:dyDescent="0.25">
      <c r="A4235" t="s">
        <v>5148</v>
      </c>
      <c r="B4235" s="170">
        <v>65797</v>
      </c>
    </row>
    <row r="4236" spans="1:2" x14ac:dyDescent="0.25">
      <c r="A4236" t="s">
        <v>5149</v>
      </c>
      <c r="B4236" s="170">
        <v>65807</v>
      </c>
    </row>
    <row r="4237" spans="1:2" x14ac:dyDescent="0.25">
      <c r="A4237" t="s">
        <v>5150</v>
      </c>
      <c r="B4237" s="170">
        <v>65810</v>
      </c>
    </row>
    <row r="4238" spans="1:2" x14ac:dyDescent="0.25">
      <c r="A4238" t="s">
        <v>5151</v>
      </c>
      <c r="B4238" s="170">
        <v>65824</v>
      </c>
    </row>
    <row r="4239" spans="1:2" x14ac:dyDescent="0.25">
      <c r="A4239" t="s">
        <v>5152</v>
      </c>
      <c r="B4239" s="170">
        <v>65838</v>
      </c>
    </row>
    <row r="4240" spans="1:2" x14ac:dyDescent="0.25">
      <c r="A4240" t="s">
        <v>5153</v>
      </c>
      <c r="B4240" s="170">
        <v>65841</v>
      </c>
    </row>
    <row r="4241" spans="1:2" x14ac:dyDescent="0.25">
      <c r="A4241" t="s">
        <v>5154</v>
      </c>
      <c r="B4241" s="170">
        <v>65855</v>
      </c>
    </row>
    <row r="4242" spans="1:2" x14ac:dyDescent="0.25">
      <c r="A4242" t="s">
        <v>5155</v>
      </c>
      <c r="B4242" s="170">
        <v>65869</v>
      </c>
    </row>
    <row r="4243" spans="1:2" x14ac:dyDescent="0.25">
      <c r="A4243" t="s">
        <v>5156</v>
      </c>
      <c r="B4243" s="170">
        <v>65872</v>
      </c>
    </row>
    <row r="4244" spans="1:2" x14ac:dyDescent="0.25">
      <c r="A4244" t="s">
        <v>5157</v>
      </c>
      <c r="B4244" s="170">
        <v>65886</v>
      </c>
    </row>
    <row r="4245" spans="1:2" x14ac:dyDescent="0.25">
      <c r="A4245" t="s">
        <v>5158</v>
      </c>
      <c r="B4245" s="170">
        <v>65890</v>
      </c>
    </row>
    <row r="4246" spans="1:2" x14ac:dyDescent="0.25">
      <c r="A4246" t="s">
        <v>5159</v>
      </c>
      <c r="B4246" s="170">
        <v>65906</v>
      </c>
    </row>
    <row r="4247" spans="1:2" x14ac:dyDescent="0.25">
      <c r="A4247" t="s">
        <v>5160</v>
      </c>
      <c r="B4247" s="170">
        <v>65913</v>
      </c>
    </row>
    <row r="4248" spans="1:2" x14ac:dyDescent="0.25">
      <c r="A4248" t="s">
        <v>5161</v>
      </c>
      <c r="B4248" s="170">
        <v>65927</v>
      </c>
    </row>
    <row r="4249" spans="1:2" x14ac:dyDescent="0.25">
      <c r="A4249" t="s">
        <v>5162</v>
      </c>
      <c r="B4249" s="170">
        <v>65930</v>
      </c>
    </row>
    <row r="4250" spans="1:2" x14ac:dyDescent="0.25">
      <c r="A4250" t="s">
        <v>5163</v>
      </c>
      <c r="B4250" s="170">
        <v>65944</v>
      </c>
    </row>
    <row r="4251" spans="1:2" x14ac:dyDescent="0.25">
      <c r="A4251" t="s">
        <v>5164</v>
      </c>
      <c r="B4251" s="170">
        <v>65958</v>
      </c>
    </row>
    <row r="4252" spans="1:2" x14ac:dyDescent="0.25">
      <c r="A4252" t="s">
        <v>5165</v>
      </c>
      <c r="B4252" s="170">
        <v>65961</v>
      </c>
    </row>
    <row r="4253" spans="1:2" x14ac:dyDescent="0.25">
      <c r="A4253" t="s">
        <v>5166</v>
      </c>
      <c r="B4253" s="170">
        <v>65975</v>
      </c>
    </row>
    <row r="4254" spans="1:2" x14ac:dyDescent="0.25">
      <c r="A4254" t="s">
        <v>5167</v>
      </c>
      <c r="B4254" s="170">
        <v>65989</v>
      </c>
    </row>
    <row r="4255" spans="1:2" x14ac:dyDescent="0.25">
      <c r="A4255" t="s">
        <v>5168</v>
      </c>
      <c r="B4255" s="170">
        <v>65992</v>
      </c>
    </row>
    <row r="4256" spans="1:2" x14ac:dyDescent="0.25">
      <c r="A4256" t="s">
        <v>5169</v>
      </c>
      <c r="B4256" s="170">
        <v>66007</v>
      </c>
    </row>
    <row r="4257" spans="1:2" x14ac:dyDescent="0.25">
      <c r="A4257" t="s">
        <v>5170</v>
      </c>
      <c r="B4257" s="170">
        <v>66010</v>
      </c>
    </row>
    <row r="4258" spans="1:2" x14ac:dyDescent="0.25">
      <c r="A4258" t="s">
        <v>5171</v>
      </c>
      <c r="B4258" s="170">
        <v>66024</v>
      </c>
    </row>
    <row r="4259" spans="1:2" x14ac:dyDescent="0.25">
      <c r="A4259" t="s">
        <v>5172</v>
      </c>
      <c r="B4259" s="170">
        <v>66038</v>
      </c>
    </row>
    <row r="4260" spans="1:2" x14ac:dyDescent="0.25">
      <c r="A4260" t="s">
        <v>5173</v>
      </c>
      <c r="B4260" s="170">
        <v>66041</v>
      </c>
    </row>
    <row r="4261" spans="1:2" x14ac:dyDescent="0.25">
      <c r="A4261" t="s">
        <v>5174</v>
      </c>
      <c r="B4261" s="170">
        <v>66055</v>
      </c>
    </row>
    <row r="4262" spans="1:2" x14ac:dyDescent="0.25">
      <c r="A4262" t="s">
        <v>5175</v>
      </c>
      <c r="B4262" s="170">
        <v>66069</v>
      </c>
    </row>
    <row r="4263" spans="1:2" x14ac:dyDescent="0.25">
      <c r="A4263" t="s">
        <v>5176</v>
      </c>
      <c r="B4263" s="170">
        <v>66072</v>
      </c>
    </row>
    <row r="4264" spans="1:2" x14ac:dyDescent="0.25">
      <c r="A4264" t="s">
        <v>5177</v>
      </c>
      <c r="B4264" s="170">
        <v>66086</v>
      </c>
    </row>
    <row r="4265" spans="1:2" x14ac:dyDescent="0.25">
      <c r="A4265" t="s">
        <v>5178</v>
      </c>
      <c r="B4265" s="170">
        <v>66098</v>
      </c>
    </row>
    <row r="4266" spans="1:2" x14ac:dyDescent="0.25">
      <c r="A4266" t="s">
        <v>5179</v>
      </c>
      <c r="B4266" s="170">
        <v>66103</v>
      </c>
    </row>
    <row r="4267" spans="1:2" x14ac:dyDescent="0.25">
      <c r="A4267" t="s">
        <v>5180</v>
      </c>
      <c r="B4267" s="170">
        <v>66113</v>
      </c>
    </row>
    <row r="4268" spans="1:2" x14ac:dyDescent="0.25">
      <c r="A4268" t="s">
        <v>5181</v>
      </c>
      <c r="B4268" s="170">
        <v>66127</v>
      </c>
    </row>
    <row r="4269" spans="1:2" x14ac:dyDescent="0.25">
      <c r="A4269" t="s">
        <v>5182</v>
      </c>
      <c r="B4269" s="170">
        <v>66130</v>
      </c>
    </row>
    <row r="4270" spans="1:2" x14ac:dyDescent="0.25">
      <c r="A4270" t="s">
        <v>5183</v>
      </c>
      <c r="B4270" s="170">
        <v>66144</v>
      </c>
    </row>
    <row r="4271" spans="1:2" x14ac:dyDescent="0.25">
      <c r="A4271" t="s">
        <v>5184</v>
      </c>
      <c r="B4271" s="170">
        <v>66158</v>
      </c>
    </row>
    <row r="4272" spans="1:2" x14ac:dyDescent="0.25">
      <c r="A4272" t="s">
        <v>5185</v>
      </c>
      <c r="B4272" s="170">
        <v>66161</v>
      </c>
    </row>
    <row r="4273" spans="1:2" x14ac:dyDescent="0.25">
      <c r="A4273" t="s">
        <v>5186</v>
      </c>
      <c r="B4273" s="170">
        <v>66175</v>
      </c>
    </row>
    <row r="4274" spans="1:2" x14ac:dyDescent="0.25">
      <c r="A4274" t="s">
        <v>5187</v>
      </c>
      <c r="B4274" s="170">
        <v>66189</v>
      </c>
    </row>
    <row r="4275" spans="1:2" x14ac:dyDescent="0.25">
      <c r="A4275" t="s">
        <v>5188</v>
      </c>
      <c r="B4275" s="170">
        <v>66202</v>
      </c>
    </row>
    <row r="4276" spans="1:2" x14ac:dyDescent="0.25">
      <c r="A4276" t="s">
        <v>5189</v>
      </c>
      <c r="B4276" s="170">
        <v>66216</v>
      </c>
    </row>
    <row r="4277" spans="1:2" x14ac:dyDescent="0.25">
      <c r="A4277" t="s">
        <v>5190</v>
      </c>
      <c r="B4277" s="170">
        <v>66229</v>
      </c>
    </row>
    <row r="4278" spans="1:2" x14ac:dyDescent="0.25">
      <c r="A4278" t="s">
        <v>5191</v>
      </c>
      <c r="B4278" s="170">
        <v>66233</v>
      </c>
    </row>
    <row r="4279" spans="1:2" x14ac:dyDescent="0.25">
      <c r="A4279" t="s">
        <v>5192</v>
      </c>
      <c r="B4279" s="170">
        <v>66247</v>
      </c>
    </row>
    <row r="4280" spans="1:2" x14ac:dyDescent="0.25">
      <c r="A4280" t="s">
        <v>5193</v>
      </c>
      <c r="B4280" s="170">
        <v>66250</v>
      </c>
    </row>
    <row r="4281" spans="1:2" x14ac:dyDescent="0.25">
      <c r="A4281" t="s">
        <v>5194</v>
      </c>
      <c r="B4281" s="170">
        <v>66264</v>
      </c>
    </row>
    <row r="4282" spans="1:2" x14ac:dyDescent="0.25">
      <c r="A4282" t="s">
        <v>5195</v>
      </c>
      <c r="B4282" s="170">
        <v>66278</v>
      </c>
    </row>
    <row r="4283" spans="1:2" x14ac:dyDescent="0.25">
      <c r="A4283" t="s">
        <v>5196</v>
      </c>
      <c r="B4283" s="170">
        <v>66281</v>
      </c>
    </row>
    <row r="4284" spans="1:2" x14ac:dyDescent="0.25">
      <c r="A4284" t="s">
        <v>5197</v>
      </c>
      <c r="B4284" s="170">
        <v>66295</v>
      </c>
    </row>
    <row r="4285" spans="1:2" x14ac:dyDescent="0.25">
      <c r="A4285" t="s">
        <v>5198</v>
      </c>
      <c r="B4285" s="170">
        <v>66319</v>
      </c>
    </row>
    <row r="4286" spans="1:2" x14ac:dyDescent="0.25">
      <c r="A4286" t="s">
        <v>5199</v>
      </c>
      <c r="B4286" s="170">
        <v>66322</v>
      </c>
    </row>
    <row r="4287" spans="1:2" x14ac:dyDescent="0.25">
      <c r="A4287" t="s">
        <v>5200</v>
      </c>
      <c r="B4287" s="170">
        <v>66336</v>
      </c>
    </row>
    <row r="4288" spans="1:2" x14ac:dyDescent="0.25">
      <c r="A4288" t="s">
        <v>5201</v>
      </c>
      <c r="B4288" s="170">
        <v>66344</v>
      </c>
    </row>
    <row r="4289" spans="1:2" x14ac:dyDescent="0.25">
      <c r="A4289" t="s">
        <v>5202</v>
      </c>
      <c r="B4289" s="170">
        <v>66353</v>
      </c>
    </row>
    <row r="4290" spans="1:2" x14ac:dyDescent="0.25">
      <c r="A4290" t="s">
        <v>5203</v>
      </c>
      <c r="B4290" s="170">
        <v>66370</v>
      </c>
    </row>
    <row r="4291" spans="1:2" x14ac:dyDescent="0.25">
      <c r="A4291" t="s">
        <v>5204</v>
      </c>
      <c r="B4291" s="170">
        <v>66384</v>
      </c>
    </row>
    <row r="4292" spans="1:2" x14ac:dyDescent="0.25">
      <c r="A4292" t="s">
        <v>5205</v>
      </c>
      <c r="B4292" s="170">
        <v>66398</v>
      </c>
    </row>
    <row r="4293" spans="1:2" x14ac:dyDescent="0.25">
      <c r="A4293" t="s">
        <v>5206</v>
      </c>
      <c r="B4293" s="170">
        <v>66408</v>
      </c>
    </row>
    <row r="4294" spans="1:2" x14ac:dyDescent="0.25">
      <c r="A4294" t="s">
        <v>5207</v>
      </c>
      <c r="B4294" s="170">
        <v>66411</v>
      </c>
    </row>
    <row r="4295" spans="1:2" x14ac:dyDescent="0.25">
      <c r="A4295" t="s">
        <v>5208</v>
      </c>
      <c r="B4295" s="170">
        <v>66425</v>
      </c>
    </row>
    <row r="4296" spans="1:2" x14ac:dyDescent="0.25">
      <c r="A4296" t="s">
        <v>5209</v>
      </c>
      <c r="B4296" s="170">
        <v>66439</v>
      </c>
    </row>
    <row r="4297" spans="1:2" x14ac:dyDescent="0.25">
      <c r="A4297" t="s">
        <v>5210</v>
      </c>
      <c r="B4297" s="170">
        <v>66442</v>
      </c>
    </row>
    <row r="4298" spans="1:2" x14ac:dyDescent="0.25">
      <c r="A4298" t="s">
        <v>5211</v>
      </c>
      <c r="B4298" s="170">
        <v>66456</v>
      </c>
    </row>
    <row r="4299" spans="1:2" x14ac:dyDescent="0.25">
      <c r="A4299" t="s">
        <v>5212</v>
      </c>
      <c r="B4299" s="170">
        <v>66460</v>
      </c>
    </row>
    <row r="4300" spans="1:2" x14ac:dyDescent="0.25">
      <c r="A4300" t="s">
        <v>5213</v>
      </c>
      <c r="B4300" s="170">
        <v>66473</v>
      </c>
    </row>
    <row r="4301" spans="1:2" x14ac:dyDescent="0.25">
      <c r="A4301" t="s">
        <v>5214</v>
      </c>
      <c r="B4301" s="170">
        <v>66487</v>
      </c>
    </row>
    <row r="4302" spans="1:2" x14ac:dyDescent="0.25">
      <c r="A4302" t="s">
        <v>5215</v>
      </c>
      <c r="B4302" s="170">
        <v>66490</v>
      </c>
    </row>
    <row r="4303" spans="1:2" x14ac:dyDescent="0.25">
      <c r="A4303" t="s">
        <v>5216</v>
      </c>
      <c r="B4303" s="170">
        <v>66500</v>
      </c>
    </row>
    <row r="4304" spans="1:2" x14ac:dyDescent="0.25">
      <c r="A4304" t="s">
        <v>5217</v>
      </c>
      <c r="B4304" s="170">
        <v>66528</v>
      </c>
    </row>
    <row r="4305" spans="1:2" x14ac:dyDescent="0.25">
      <c r="A4305" t="s">
        <v>5218</v>
      </c>
      <c r="B4305" s="170">
        <v>66531</v>
      </c>
    </row>
    <row r="4306" spans="1:2" x14ac:dyDescent="0.25">
      <c r="A4306" t="s">
        <v>5219</v>
      </c>
      <c r="B4306" s="170">
        <v>66545</v>
      </c>
    </row>
    <row r="4307" spans="1:2" x14ac:dyDescent="0.25">
      <c r="A4307" t="s">
        <v>5220</v>
      </c>
      <c r="B4307" s="170">
        <v>66559</v>
      </c>
    </row>
    <row r="4308" spans="1:2" x14ac:dyDescent="0.25">
      <c r="A4308" t="s">
        <v>5221</v>
      </c>
      <c r="B4308" s="170">
        <v>66562</v>
      </c>
    </row>
    <row r="4309" spans="1:2" x14ac:dyDescent="0.25">
      <c r="A4309" t="s">
        <v>5222</v>
      </c>
      <c r="B4309" s="170">
        <v>66576</v>
      </c>
    </row>
    <row r="4310" spans="1:2" x14ac:dyDescent="0.25">
      <c r="A4310" t="s">
        <v>5223</v>
      </c>
      <c r="B4310" s="170">
        <v>66585</v>
      </c>
    </row>
    <row r="4311" spans="1:2" x14ac:dyDescent="0.25">
      <c r="A4311" t="s">
        <v>5224</v>
      </c>
      <c r="B4311" s="170">
        <v>66593</v>
      </c>
    </row>
    <row r="4312" spans="1:2" x14ac:dyDescent="0.25">
      <c r="A4312" t="s">
        <v>5225</v>
      </c>
      <c r="B4312" s="170">
        <v>66603</v>
      </c>
    </row>
    <row r="4313" spans="1:2" x14ac:dyDescent="0.25">
      <c r="A4313" t="s">
        <v>5226</v>
      </c>
      <c r="B4313" s="170">
        <v>66617</v>
      </c>
    </row>
    <row r="4314" spans="1:2" x14ac:dyDescent="0.25">
      <c r="A4314" t="s">
        <v>5227</v>
      </c>
      <c r="B4314" s="170">
        <v>66620</v>
      </c>
    </row>
    <row r="4315" spans="1:2" x14ac:dyDescent="0.25">
      <c r="A4315" t="s">
        <v>5228</v>
      </c>
      <c r="B4315" s="170">
        <v>66634</v>
      </c>
    </row>
    <row r="4316" spans="1:2" x14ac:dyDescent="0.25">
      <c r="A4316" t="s">
        <v>5229</v>
      </c>
      <c r="B4316" s="170">
        <v>66648</v>
      </c>
    </row>
    <row r="4317" spans="1:2" x14ac:dyDescent="0.25">
      <c r="A4317" t="s">
        <v>5230</v>
      </c>
      <c r="B4317" s="170">
        <v>66651</v>
      </c>
    </row>
    <row r="4318" spans="1:2" x14ac:dyDescent="0.25">
      <c r="A4318" t="s">
        <v>5231</v>
      </c>
      <c r="B4318" s="170">
        <v>66665</v>
      </c>
    </row>
    <row r="4319" spans="1:2" x14ac:dyDescent="0.25">
      <c r="A4319" t="s">
        <v>5232</v>
      </c>
      <c r="B4319" s="170">
        <v>66679</v>
      </c>
    </row>
    <row r="4320" spans="1:2" x14ac:dyDescent="0.25">
      <c r="A4320" t="s">
        <v>5233</v>
      </c>
      <c r="B4320" s="170">
        <v>66682</v>
      </c>
    </row>
    <row r="4321" spans="1:2" x14ac:dyDescent="0.25">
      <c r="A4321" t="s">
        <v>5234</v>
      </c>
      <c r="B4321" s="170">
        <v>66696</v>
      </c>
    </row>
    <row r="4322" spans="1:2" x14ac:dyDescent="0.25">
      <c r="A4322" t="s">
        <v>5235</v>
      </c>
      <c r="B4322" s="170">
        <v>66706</v>
      </c>
    </row>
    <row r="4323" spans="1:2" x14ac:dyDescent="0.25">
      <c r="A4323" t="s">
        <v>5236</v>
      </c>
      <c r="B4323" s="170">
        <v>66716</v>
      </c>
    </row>
    <row r="4324" spans="1:2" x14ac:dyDescent="0.25">
      <c r="A4324" t="s">
        <v>5237</v>
      </c>
      <c r="B4324" s="170">
        <v>66723</v>
      </c>
    </row>
    <row r="4325" spans="1:2" x14ac:dyDescent="0.25">
      <c r="A4325" t="s">
        <v>5238</v>
      </c>
      <c r="B4325" s="170">
        <v>66737</v>
      </c>
    </row>
    <row r="4326" spans="1:2" x14ac:dyDescent="0.25">
      <c r="A4326" t="s">
        <v>5239</v>
      </c>
      <c r="B4326" s="170">
        <v>66740</v>
      </c>
    </row>
    <row r="4327" spans="1:2" x14ac:dyDescent="0.25">
      <c r="A4327" t="s">
        <v>5240</v>
      </c>
      <c r="B4327" s="170">
        <v>66754</v>
      </c>
    </row>
    <row r="4328" spans="1:2" x14ac:dyDescent="0.25">
      <c r="A4328" t="s">
        <v>5241</v>
      </c>
      <c r="B4328" s="170">
        <v>66768</v>
      </c>
    </row>
    <row r="4329" spans="1:2" x14ac:dyDescent="0.25">
      <c r="A4329" t="s">
        <v>5242</v>
      </c>
      <c r="B4329" s="170">
        <v>66771</v>
      </c>
    </row>
    <row r="4330" spans="1:2" x14ac:dyDescent="0.25">
      <c r="A4330" t="s">
        <v>5243</v>
      </c>
      <c r="B4330" s="170">
        <v>66785</v>
      </c>
    </row>
    <row r="4331" spans="1:2" x14ac:dyDescent="0.25">
      <c r="A4331" t="s">
        <v>5244</v>
      </c>
      <c r="B4331" s="170">
        <v>66799</v>
      </c>
    </row>
    <row r="4332" spans="1:2" x14ac:dyDescent="0.25">
      <c r="A4332" t="s">
        <v>5245</v>
      </c>
      <c r="B4332" s="170">
        <v>66809</v>
      </c>
    </row>
    <row r="4333" spans="1:2" x14ac:dyDescent="0.25">
      <c r="A4333" t="s">
        <v>5246</v>
      </c>
      <c r="B4333" s="170">
        <v>66812</v>
      </c>
    </row>
    <row r="4334" spans="1:2" x14ac:dyDescent="0.25">
      <c r="A4334" t="s">
        <v>5247</v>
      </c>
      <c r="B4334" s="170">
        <v>66826</v>
      </c>
    </row>
    <row r="4335" spans="1:2" x14ac:dyDescent="0.25">
      <c r="A4335" t="s">
        <v>5248</v>
      </c>
      <c r="B4335" s="170">
        <v>66831</v>
      </c>
    </row>
    <row r="4336" spans="1:2" x14ac:dyDescent="0.25">
      <c r="A4336" t="s">
        <v>5249</v>
      </c>
      <c r="B4336" s="170">
        <v>66843</v>
      </c>
    </row>
    <row r="4337" spans="1:2" x14ac:dyDescent="0.25">
      <c r="A4337" t="s">
        <v>5250</v>
      </c>
      <c r="B4337" s="170">
        <v>66857</v>
      </c>
    </row>
    <row r="4338" spans="1:2" x14ac:dyDescent="0.25">
      <c r="A4338" t="s">
        <v>5251</v>
      </c>
      <c r="B4338" s="170">
        <v>66860</v>
      </c>
    </row>
    <row r="4339" spans="1:2" x14ac:dyDescent="0.25">
      <c r="A4339" t="s">
        <v>5252</v>
      </c>
      <c r="B4339" s="170">
        <v>66874</v>
      </c>
    </row>
    <row r="4340" spans="1:2" x14ac:dyDescent="0.25">
      <c r="A4340" t="s">
        <v>5253</v>
      </c>
      <c r="B4340" s="170">
        <v>66888</v>
      </c>
    </row>
    <row r="4341" spans="1:2" x14ac:dyDescent="0.25">
      <c r="A4341" t="s">
        <v>5254</v>
      </c>
      <c r="B4341" s="170">
        <v>66891</v>
      </c>
    </row>
    <row r="4342" spans="1:2" x14ac:dyDescent="0.25">
      <c r="A4342" t="s">
        <v>5255</v>
      </c>
      <c r="B4342" s="170">
        <v>66901</v>
      </c>
    </row>
    <row r="4343" spans="1:2" x14ac:dyDescent="0.25">
      <c r="A4343" t="s">
        <v>5256</v>
      </c>
      <c r="B4343" s="170">
        <v>66915</v>
      </c>
    </row>
    <row r="4344" spans="1:2" x14ac:dyDescent="0.25">
      <c r="A4344" t="s">
        <v>5257</v>
      </c>
      <c r="B4344" s="170">
        <v>66929</v>
      </c>
    </row>
    <row r="4345" spans="1:2" x14ac:dyDescent="0.25">
      <c r="A4345" t="s">
        <v>5258</v>
      </c>
      <c r="B4345" s="170">
        <v>66932</v>
      </c>
    </row>
    <row r="4346" spans="1:2" x14ac:dyDescent="0.25">
      <c r="A4346" t="s">
        <v>5259</v>
      </c>
      <c r="B4346" s="170">
        <v>66946</v>
      </c>
    </row>
    <row r="4347" spans="1:2" x14ac:dyDescent="0.25">
      <c r="A4347" t="s">
        <v>5260</v>
      </c>
      <c r="B4347" s="170">
        <v>66957</v>
      </c>
    </row>
    <row r="4348" spans="1:2" x14ac:dyDescent="0.25">
      <c r="A4348" t="s">
        <v>5261</v>
      </c>
      <c r="B4348" s="170">
        <v>66963</v>
      </c>
    </row>
    <row r="4349" spans="1:2" x14ac:dyDescent="0.25">
      <c r="A4349" t="s">
        <v>5262</v>
      </c>
      <c r="B4349" s="170">
        <v>66977</v>
      </c>
    </row>
    <row r="4350" spans="1:2" x14ac:dyDescent="0.25">
      <c r="A4350" t="s">
        <v>5263</v>
      </c>
      <c r="B4350" s="170">
        <v>66980</v>
      </c>
    </row>
    <row r="4351" spans="1:2" x14ac:dyDescent="0.25">
      <c r="A4351" t="s">
        <v>5264</v>
      </c>
      <c r="B4351" s="170">
        <v>67009</v>
      </c>
    </row>
    <row r="4352" spans="1:2" x14ac:dyDescent="0.25">
      <c r="A4352" t="s">
        <v>5265</v>
      </c>
      <c r="B4352" s="170">
        <v>67012</v>
      </c>
    </row>
    <row r="4353" spans="1:2" x14ac:dyDescent="0.25">
      <c r="A4353" t="s">
        <v>5266</v>
      </c>
      <c r="B4353" s="170">
        <v>67043</v>
      </c>
    </row>
    <row r="4354" spans="1:2" x14ac:dyDescent="0.25">
      <c r="A4354" t="s">
        <v>5267</v>
      </c>
      <c r="B4354" s="170">
        <v>67057</v>
      </c>
    </row>
    <row r="4355" spans="1:2" x14ac:dyDescent="0.25">
      <c r="A4355" t="s">
        <v>5268</v>
      </c>
      <c r="B4355" s="170">
        <v>67060</v>
      </c>
    </row>
    <row r="4356" spans="1:2" x14ac:dyDescent="0.25">
      <c r="A4356" t="s">
        <v>5269</v>
      </c>
      <c r="B4356" s="170">
        <v>67074</v>
      </c>
    </row>
    <row r="4357" spans="1:2" x14ac:dyDescent="0.25">
      <c r="A4357" t="s">
        <v>5270</v>
      </c>
      <c r="B4357" s="170">
        <v>67088</v>
      </c>
    </row>
    <row r="4358" spans="1:2" x14ac:dyDescent="0.25">
      <c r="A4358" t="s">
        <v>5271</v>
      </c>
      <c r="B4358" s="170">
        <v>67091</v>
      </c>
    </row>
    <row r="4359" spans="1:2" x14ac:dyDescent="0.25">
      <c r="A4359" t="s">
        <v>5272</v>
      </c>
      <c r="B4359" s="170">
        <v>67101</v>
      </c>
    </row>
    <row r="4360" spans="1:2" x14ac:dyDescent="0.25">
      <c r="A4360" t="s">
        <v>5273</v>
      </c>
      <c r="B4360" s="170">
        <v>67115</v>
      </c>
    </row>
    <row r="4361" spans="1:2" x14ac:dyDescent="0.25">
      <c r="A4361" t="s">
        <v>5274</v>
      </c>
      <c r="B4361" s="170">
        <v>67129</v>
      </c>
    </row>
    <row r="4362" spans="1:2" x14ac:dyDescent="0.25">
      <c r="A4362" t="s">
        <v>5275</v>
      </c>
      <c r="B4362" s="170">
        <v>67132</v>
      </c>
    </row>
    <row r="4363" spans="1:2" x14ac:dyDescent="0.25">
      <c r="A4363" t="s">
        <v>5276</v>
      </c>
      <c r="B4363" s="170">
        <v>67146</v>
      </c>
    </row>
    <row r="4364" spans="1:2" x14ac:dyDescent="0.25">
      <c r="A4364" t="s">
        <v>5277</v>
      </c>
      <c r="B4364" s="170">
        <v>67154</v>
      </c>
    </row>
    <row r="4365" spans="1:2" x14ac:dyDescent="0.25">
      <c r="A4365" t="s">
        <v>5278</v>
      </c>
      <c r="B4365" s="170">
        <v>67163</v>
      </c>
    </row>
    <row r="4366" spans="1:2" x14ac:dyDescent="0.25">
      <c r="A4366" t="s">
        <v>5279</v>
      </c>
      <c r="B4366" s="170">
        <v>67177</v>
      </c>
    </row>
    <row r="4367" spans="1:2" x14ac:dyDescent="0.25">
      <c r="A4367" t="s">
        <v>5280</v>
      </c>
      <c r="B4367" s="170">
        <v>67180</v>
      </c>
    </row>
    <row r="4368" spans="1:2" x14ac:dyDescent="0.25">
      <c r="A4368" t="s">
        <v>5281</v>
      </c>
      <c r="B4368" s="170">
        <v>67194</v>
      </c>
    </row>
    <row r="4369" spans="1:2" x14ac:dyDescent="0.25">
      <c r="A4369" t="s">
        <v>5282</v>
      </c>
      <c r="B4369" s="170">
        <v>67204</v>
      </c>
    </row>
    <row r="4370" spans="1:2" x14ac:dyDescent="0.25">
      <c r="A4370" t="s">
        <v>5283</v>
      </c>
      <c r="B4370" s="170">
        <v>67218</v>
      </c>
    </row>
    <row r="4371" spans="1:2" x14ac:dyDescent="0.25">
      <c r="A4371" t="s">
        <v>5284</v>
      </c>
      <c r="B4371" s="170">
        <v>67221</v>
      </c>
    </row>
    <row r="4372" spans="1:2" x14ac:dyDescent="0.25">
      <c r="A4372" t="s">
        <v>5285</v>
      </c>
      <c r="B4372" s="170">
        <v>67235</v>
      </c>
    </row>
    <row r="4373" spans="1:2" x14ac:dyDescent="0.25">
      <c r="A4373" t="s">
        <v>5286</v>
      </c>
      <c r="B4373" s="170">
        <v>67249</v>
      </c>
    </row>
    <row r="4374" spans="1:2" x14ac:dyDescent="0.25">
      <c r="A4374" t="s">
        <v>5287</v>
      </c>
      <c r="B4374" s="170">
        <v>67252</v>
      </c>
    </row>
    <row r="4375" spans="1:2" x14ac:dyDescent="0.25">
      <c r="A4375" t="s">
        <v>5288</v>
      </c>
      <c r="B4375" s="170">
        <v>67266</v>
      </c>
    </row>
    <row r="4376" spans="1:2" x14ac:dyDescent="0.25">
      <c r="A4376" t="s">
        <v>5289</v>
      </c>
      <c r="B4376" s="170">
        <v>67270</v>
      </c>
    </row>
    <row r="4377" spans="1:2" x14ac:dyDescent="0.25">
      <c r="A4377" t="s">
        <v>5290</v>
      </c>
      <c r="B4377" s="170">
        <v>67283</v>
      </c>
    </row>
    <row r="4378" spans="1:2" x14ac:dyDescent="0.25">
      <c r="A4378" t="s">
        <v>5291</v>
      </c>
      <c r="B4378" s="170">
        <v>67297</v>
      </c>
    </row>
    <row r="4379" spans="1:2" x14ac:dyDescent="0.25">
      <c r="A4379" t="s">
        <v>5292</v>
      </c>
      <c r="B4379" s="170">
        <v>67307</v>
      </c>
    </row>
    <row r="4380" spans="1:2" x14ac:dyDescent="0.25">
      <c r="A4380" t="s">
        <v>5293</v>
      </c>
      <c r="B4380" s="170">
        <v>67310</v>
      </c>
    </row>
    <row r="4381" spans="1:2" x14ac:dyDescent="0.25">
      <c r="A4381" t="s">
        <v>5294</v>
      </c>
      <c r="B4381" s="170">
        <v>67324</v>
      </c>
    </row>
    <row r="4382" spans="1:2" x14ac:dyDescent="0.25">
      <c r="A4382" t="s">
        <v>5295</v>
      </c>
      <c r="B4382" s="170">
        <v>67338</v>
      </c>
    </row>
    <row r="4383" spans="1:2" x14ac:dyDescent="0.25">
      <c r="A4383" t="s">
        <v>5296</v>
      </c>
      <c r="B4383" s="170">
        <v>67341</v>
      </c>
    </row>
    <row r="4384" spans="1:2" x14ac:dyDescent="0.25">
      <c r="A4384" t="s">
        <v>5297</v>
      </c>
      <c r="B4384" s="170">
        <v>67355</v>
      </c>
    </row>
    <row r="4385" spans="1:2" x14ac:dyDescent="0.25">
      <c r="A4385" t="s">
        <v>5298</v>
      </c>
      <c r="B4385" s="170">
        <v>67369</v>
      </c>
    </row>
    <row r="4386" spans="1:2" x14ac:dyDescent="0.25">
      <c r="A4386" t="s">
        <v>5299</v>
      </c>
      <c r="B4386" s="170">
        <v>67372</v>
      </c>
    </row>
    <row r="4387" spans="1:2" x14ac:dyDescent="0.25">
      <c r="A4387" t="s">
        <v>5300</v>
      </c>
      <c r="B4387" s="170">
        <v>67386</v>
      </c>
    </row>
    <row r="4388" spans="1:2" x14ac:dyDescent="0.25">
      <c r="A4388" t="s">
        <v>5301</v>
      </c>
      <c r="B4388" s="170">
        <v>67395</v>
      </c>
    </row>
    <row r="4389" spans="1:2" x14ac:dyDescent="0.25">
      <c r="A4389" t="s">
        <v>5302</v>
      </c>
      <c r="B4389" s="170">
        <v>67400</v>
      </c>
    </row>
    <row r="4390" spans="1:2" x14ac:dyDescent="0.25">
      <c r="A4390" t="s">
        <v>5303</v>
      </c>
      <c r="B4390" s="170">
        <v>67413</v>
      </c>
    </row>
    <row r="4391" spans="1:2" x14ac:dyDescent="0.25">
      <c r="A4391" t="s">
        <v>5304</v>
      </c>
      <c r="B4391" s="170">
        <v>67427</v>
      </c>
    </row>
    <row r="4392" spans="1:2" x14ac:dyDescent="0.25">
      <c r="A4392" t="s">
        <v>5305</v>
      </c>
      <c r="B4392" s="170">
        <v>67430</v>
      </c>
    </row>
    <row r="4393" spans="1:2" x14ac:dyDescent="0.25">
      <c r="A4393" t="s">
        <v>5306</v>
      </c>
      <c r="B4393" s="170">
        <v>67444</v>
      </c>
    </row>
    <row r="4394" spans="1:2" x14ac:dyDescent="0.25">
      <c r="A4394" t="s">
        <v>5307</v>
      </c>
      <c r="B4394" s="170">
        <v>67458</v>
      </c>
    </row>
    <row r="4395" spans="1:2" x14ac:dyDescent="0.25">
      <c r="A4395" t="s">
        <v>5308</v>
      </c>
      <c r="B4395" s="170">
        <v>67461</v>
      </c>
    </row>
    <row r="4396" spans="1:2" x14ac:dyDescent="0.25">
      <c r="A4396" t="s">
        <v>5309</v>
      </c>
      <c r="B4396" s="170">
        <v>67475</v>
      </c>
    </row>
    <row r="4397" spans="1:2" x14ac:dyDescent="0.25">
      <c r="A4397" t="s">
        <v>5310</v>
      </c>
      <c r="B4397" s="170">
        <v>67489</v>
      </c>
    </row>
    <row r="4398" spans="1:2" x14ac:dyDescent="0.25">
      <c r="A4398" t="s">
        <v>5311</v>
      </c>
      <c r="B4398" s="170">
        <v>67492</v>
      </c>
    </row>
    <row r="4399" spans="1:2" x14ac:dyDescent="0.25">
      <c r="A4399" t="s">
        <v>5312</v>
      </c>
      <c r="B4399" s="170">
        <v>67502</v>
      </c>
    </row>
    <row r="4400" spans="1:2" x14ac:dyDescent="0.25">
      <c r="A4400" t="s">
        <v>5313</v>
      </c>
      <c r="B4400" s="170">
        <v>67516</v>
      </c>
    </row>
    <row r="4401" spans="1:2" x14ac:dyDescent="0.25">
      <c r="A4401" t="s">
        <v>5314</v>
      </c>
      <c r="B4401" s="170">
        <v>67526</v>
      </c>
    </row>
    <row r="4402" spans="1:2" x14ac:dyDescent="0.25">
      <c r="A4402" t="s">
        <v>5315</v>
      </c>
      <c r="B4402" s="170">
        <v>67533</v>
      </c>
    </row>
    <row r="4403" spans="1:2" x14ac:dyDescent="0.25">
      <c r="A4403" t="s">
        <v>5316</v>
      </c>
      <c r="B4403" s="170">
        <v>67547</v>
      </c>
    </row>
    <row r="4404" spans="1:2" x14ac:dyDescent="0.25">
      <c r="A4404" t="s">
        <v>5317</v>
      </c>
      <c r="B4404" s="170">
        <v>67550</v>
      </c>
    </row>
    <row r="4405" spans="1:2" x14ac:dyDescent="0.25">
      <c r="A4405" t="s">
        <v>5318</v>
      </c>
      <c r="B4405" s="170">
        <v>67564</v>
      </c>
    </row>
    <row r="4406" spans="1:2" x14ac:dyDescent="0.25">
      <c r="A4406" t="s">
        <v>5319</v>
      </c>
      <c r="B4406" s="170">
        <v>67578</v>
      </c>
    </row>
    <row r="4407" spans="1:2" x14ac:dyDescent="0.25">
      <c r="A4407" t="s">
        <v>5320</v>
      </c>
      <c r="B4407" s="170">
        <v>67581</v>
      </c>
    </row>
    <row r="4408" spans="1:2" x14ac:dyDescent="0.25">
      <c r="A4408" t="s">
        <v>5321</v>
      </c>
      <c r="B4408" s="170">
        <v>67595</v>
      </c>
    </row>
    <row r="4409" spans="1:2" x14ac:dyDescent="0.25">
      <c r="A4409" t="s">
        <v>5322</v>
      </c>
      <c r="B4409" s="170">
        <v>67619</v>
      </c>
    </row>
    <row r="4410" spans="1:2" x14ac:dyDescent="0.25">
      <c r="A4410" t="s">
        <v>5323</v>
      </c>
      <c r="B4410" s="170">
        <v>67622</v>
      </c>
    </row>
    <row r="4411" spans="1:2" x14ac:dyDescent="0.25">
      <c r="A4411" t="s">
        <v>5324</v>
      </c>
      <c r="B4411" s="170">
        <v>67636</v>
      </c>
    </row>
    <row r="4412" spans="1:2" x14ac:dyDescent="0.25">
      <c r="A4412" t="s">
        <v>5325</v>
      </c>
      <c r="B4412" s="170">
        <v>67641</v>
      </c>
    </row>
    <row r="4413" spans="1:2" x14ac:dyDescent="0.25">
      <c r="A4413" t="s">
        <v>5326</v>
      </c>
      <c r="B4413" s="170">
        <v>67653</v>
      </c>
    </row>
    <row r="4414" spans="1:2" x14ac:dyDescent="0.25">
      <c r="A4414" t="s">
        <v>5327</v>
      </c>
      <c r="B4414" s="170">
        <v>67667</v>
      </c>
    </row>
    <row r="4415" spans="1:2" x14ac:dyDescent="0.25">
      <c r="A4415" t="s">
        <v>5328</v>
      </c>
      <c r="B4415" s="170">
        <v>67670</v>
      </c>
    </row>
    <row r="4416" spans="1:2" x14ac:dyDescent="0.25">
      <c r="A4416" t="s">
        <v>5329</v>
      </c>
      <c r="B4416" s="170">
        <v>67698</v>
      </c>
    </row>
    <row r="4417" spans="1:2" x14ac:dyDescent="0.25">
      <c r="A4417" t="s">
        <v>5330</v>
      </c>
      <c r="B4417" s="170">
        <v>67708</v>
      </c>
    </row>
    <row r="4418" spans="1:2" x14ac:dyDescent="0.25">
      <c r="A4418" t="s">
        <v>5331</v>
      </c>
      <c r="B4418" s="170">
        <v>67725</v>
      </c>
    </row>
    <row r="4419" spans="1:2" x14ac:dyDescent="0.25">
      <c r="A4419" t="s">
        <v>5332</v>
      </c>
      <c r="B4419" s="170">
        <v>67739</v>
      </c>
    </row>
    <row r="4420" spans="1:2" x14ac:dyDescent="0.25">
      <c r="A4420" t="s">
        <v>5333</v>
      </c>
      <c r="B4420" s="170">
        <v>67742</v>
      </c>
    </row>
    <row r="4421" spans="1:2" x14ac:dyDescent="0.25">
      <c r="A4421" t="s">
        <v>5334</v>
      </c>
      <c r="B4421" s="170">
        <v>67756</v>
      </c>
    </row>
    <row r="4422" spans="1:2" x14ac:dyDescent="0.25">
      <c r="A4422" t="s">
        <v>5335</v>
      </c>
      <c r="B4422" s="170">
        <v>67767</v>
      </c>
    </row>
    <row r="4423" spans="1:2" x14ac:dyDescent="0.25">
      <c r="A4423" t="s">
        <v>5336</v>
      </c>
      <c r="B4423" s="170">
        <v>67773</v>
      </c>
    </row>
    <row r="4424" spans="1:2" x14ac:dyDescent="0.25">
      <c r="A4424" t="s">
        <v>5337</v>
      </c>
      <c r="B4424" s="170">
        <v>67787</v>
      </c>
    </row>
    <row r="4425" spans="1:2" x14ac:dyDescent="0.25">
      <c r="A4425" t="s">
        <v>5338</v>
      </c>
      <c r="B4425" s="170">
        <v>67790</v>
      </c>
    </row>
    <row r="4426" spans="1:2" x14ac:dyDescent="0.25">
      <c r="A4426" t="s">
        <v>5339</v>
      </c>
      <c r="B4426" s="170">
        <v>67800</v>
      </c>
    </row>
    <row r="4427" spans="1:2" x14ac:dyDescent="0.25">
      <c r="A4427" t="s">
        <v>5340</v>
      </c>
      <c r="B4427" s="170">
        <v>67828</v>
      </c>
    </row>
    <row r="4428" spans="1:2" x14ac:dyDescent="0.25">
      <c r="A4428" t="s">
        <v>5341</v>
      </c>
      <c r="B4428" s="170">
        <v>67831</v>
      </c>
    </row>
    <row r="4429" spans="1:2" x14ac:dyDescent="0.25">
      <c r="A4429" t="s">
        <v>5342</v>
      </c>
      <c r="B4429" s="170">
        <v>67845</v>
      </c>
    </row>
    <row r="4430" spans="1:2" x14ac:dyDescent="0.25">
      <c r="A4430" t="s">
        <v>5343</v>
      </c>
      <c r="B4430" s="170">
        <v>67859</v>
      </c>
    </row>
    <row r="4431" spans="1:2" x14ac:dyDescent="0.25">
      <c r="A4431" t="s">
        <v>5344</v>
      </c>
      <c r="B4431" s="170">
        <v>67862</v>
      </c>
    </row>
    <row r="4432" spans="1:2" x14ac:dyDescent="0.25">
      <c r="A4432" t="s">
        <v>5345</v>
      </c>
      <c r="B4432" s="170">
        <v>67876</v>
      </c>
    </row>
    <row r="4433" spans="1:2" x14ac:dyDescent="0.25">
      <c r="A4433" t="s">
        <v>5346</v>
      </c>
      <c r="B4433" s="170">
        <v>67882</v>
      </c>
    </row>
    <row r="4434" spans="1:2" x14ac:dyDescent="0.25">
      <c r="A4434" t="s">
        <v>5347</v>
      </c>
      <c r="B4434" s="170">
        <v>67893</v>
      </c>
    </row>
    <row r="4435" spans="1:2" x14ac:dyDescent="0.25">
      <c r="A4435" t="s">
        <v>5348</v>
      </c>
      <c r="B4435" s="170">
        <v>67903</v>
      </c>
    </row>
    <row r="4436" spans="1:2" x14ac:dyDescent="0.25">
      <c r="A4436" t="s">
        <v>5349</v>
      </c>
      <c r="B4436" s="170">
        <v>67917</v>
      </c>
    </row>
    <row r="4437" spans="1:2" x14ac:dyDescent="0.25">
      <c r="A4437" t="s">
        <v>5350</v>
      </c>
      <c r="B4437" s="170">
        <v>67920</v>
      </c>
    </row>
    <row r="4438" spans="1:2" x14ac:dyDescent="0.25">
      <c r="A4438" t="s">
        <v>5351</v>
      </c>
      <c r="B4438" s="170">
        <v>67934</v>
      </c>
    </row>
    <row r="4439" spans="1:2" x14ac:dyDescent="0.25">
      <c r="A4439" t="s">
        <v>5352</v>
      </c>
      <c r="B4439" s="170">
        <v>67948</v>
      </c>
    </row>
    <row r="4440" spans="1:2" x14ac:dyDescent="0.25">
      <c r="A4440" t="s">
        <v>5353</v>
      </c>
      <c r="B4440" s="170">
        <v>67951</v>
      </c>
    </row>
    <row r="4441" spans="1:2" x14ac:dyDescent="0.25">
      <c r="A4441" t="s">
        <v>5354</v>
      </c>
      <c r="B4441" s="170">
        <v>67965</v>
      </c>
    </row>
    <row r="4442" spans="1:2" x14ac:dyDescent="0.25">
      <c r="A4442" t="s">
        <v>5355</v>
      </c>
      <c r="B4442" s="170">
        <v>67979</v>
      </c>
    </row>
    <row r="4443" spans="1:2" x14ac:dyDescent="0.25">
      <c r="A4443" t="s">
        <v>5356</v>
      </c>
      <c r="B4443" s="170">
        <v>67982</v>
      </c>
    </row>
    <row r="4444" spans="1:2" x14ac:dyDescent="0.25">
      <c r="A4444" t="s">
        <v>5357</v>
      </c>
      <c r="B4444" s="170">
        <v>67996</v>
      </c>
    </row>
    <row r="4445" spans="1:2" x14ac:dyDescent="0.25">
      <c r="A4445" t="s">
        <v>5358</v>
      </c>
      <c r="B4445" s="170">
        <v>68000</v>
      </c>
    </row>
    <row r="4446" spans="1:2" x14ac:dyDescent="0.25">
      <c r="A4446" t="s">
        <v>5359</v>
      </c>
      <c r="B4446" s="170">
        <v>68014</v>
      </c>
    </row>
    <row r="4447" spans="1:2" x14ac:dyDescent="0.25">
      <c r="A4447" t="s">
        <v>5360</v>
      </c>
      <c r="B4447" s="170">
        <v>68028</v>
      </c>
    </row>
    <row r="4448" spans="1:2" x14ac:dyDescent="0.25">
      <c r="A4448" t="s">
        <v>5361</v>
      </c>
      <c r="B4448" s="170">
        <v>68045</v>
      </c>
    </row>
    <row r="4449" spans="1:2" x14ac:dyDescent="0.25">
      <c r="A4449" t="s">
        <v>5362</v>
      </c>
      <c r="B4449" s="170">
        <v>68059</v>
      </c>
    </row>
    <row r="4450" spans="1:2" x14ac:dyDescent="0.25">
      <c r="A4450" t="s">
        <v>5363</v>
      </c>
      <c r="B4450" s="170">
        <v>68062</v>
      </c>
    </row>
    <row r="4451" spans="1:2" x14ac:dyDescent="0.25">
      <c r="A4451" t="s">
        <v>5364</v>
      </c>
      <c r="B4451" s="170">
        <v>68076</v>
      </c>
    </row>
    <row r="4452" spans="1:2" x14ac:dyDescent="0.25">
      <c r="A4452" t="s">
        <v>5365</v>
      </c>
      <c r="B4452" s="170">
        <v>68080</v>
      </c>
    </row>
    <row r="4453" spans="1:2" x14ac:dyDescent="0.25">
      <c r="A4453" t="s">
        <v>5366</v>
      </c>
      <c r="B4453" s="170">
        <v>68093</v>
      </c>
    </row>
    <row r="4454" spans="1:2" x14ac:dyDescent="0.25">
      <c r="A4454" t="s">
        <v>5367</v>
      </c>
      <c r="B4454" s="170">
        <v>68103</v>
      </c>
    </row>
    <row r="4455" spans="1:2" x14ac:dyDescent="0.25">
      <c r="A4455" t="s">
        <v>5368</v>
      </c>
      <c r="B4455" s="170">
        <v>68117</v>
      </c>
    </row>
    <row r="4456" spans="1:2" x14ac:dyDescent="0.25">
      <c r="A4456" t="s">
        <v>5369</v>
      </c>
      <c r="B4456" s="170">
        <v>68120</v>
      </c>
    </row>
    <row r="4457" spans="1:2" x14ac:dyDescent="0.25">
      <c r="A4457" t="s">
        <v>5370</v>
      </c>
      <c r="B4457" s="170">
        <v>68134</v>
      </c>
    </row>
    <row r="4458" spans="1:2" x14ac:dyDescent="0.25">
      <c r="A4458" t="s">
        <v>5371</v>
      </c>
      <c r="B4458" s="170">
        <v>68148</v>
      </c>
    </row>
    <row r="4459" spans="1:2" x14ac:dyDescent="0.25">
      <c r="A4459" t="s">
        <v>5372</v>
      </c>
      <c r="B4459" s="170">
        <v>68151</v>
      </c>
    </row>
    <row r="4460" spans="1:2" x14ac:dyDescent="0.25">
      <c r="A4460" t="s">
        <v>5373</v>
      </c>
      <c r="B4460" s="170">
        <v>68165</v>
      </c>
    </row>
    <row r="4461" spans="1:2" x14ac:dyDescent="0.25">
      <c r="A4461" t="s">
        <v>5374</v>
      </c>
      <c r="B4461" s="170">
        <v>68179</v>
      </c>
    </row>
    <row r="4462" spans="1:2" x14ac:dyDescent="0.25">
      <c r="A4462" t="s">
        <v>5375</v>
      </c>
      <c r="B4462" s="170">
        <v>68182</v>
      </c>
    </row>
    <row r="4463" spans="1:2" x14ac:dyDescent="0.25">
      <c r="A4463" t="s">
        <v>5376</v>
      </c>
      <c r="B4463" s="170">
        <v>68196</v>
      </c>
    </row>
    <row r="4464" spans="1:2" x14ac:dyDescent="0.25">
      <c r="A4464" t="s">
        <v>5377</v>
      </c>
      <c r="B4464" s="170">
        <v>68210</v>
      </c>
    </row>
    <row r="4465" spans="1:2" x14ac:dyDescent="0.25">
      <c r="A4465" t="s">
        <v>5378</v>
      </c>
      <c r="B4465" s="170">
        <v>68223</v>
      </c>
    </row>
    <row r="4466" spans="1:2" x14ac:dyDescent="0.25">
      <c r="A4466" t="s">
        <v>5379</v>
      </c>
      <c r="B4466" s="170">
        <v>68237</v>
      </c>
    </row>
    <row r="4467" spans="1:2" x14ac:dyDescent="0.25">
      <c r="A4467" t="s">
        <v>5380</v>
      </c>
      <c r="B4467" s="170">
        <v>68240</v>
      </c>
    </row>
    <row r="4468" spans="1:2" x14ac:dyDescent="0.25">
      <c r="A4468" t="s">
        <v>5381</v>
      </c>
      <c r="B4468" s="170">
        <v>68254</v>
      </c>
    </row>
    <row r="4469" spans="1:2" x14ac:dyDescent="0.25">
      <c r="A4469" t="s">
        <v>5382</v>
      </c>
      <c r="B4469" s="170">
        <v>68268</v>
      </c>
    </row>
    <row r="4470" spans="1:2" x14ac:dyDescent="0.25">
      <c r="A4470" t="s">
        <v>5383</v>
      </c>
      <c r="B4470" s="170">
        <v>68271</v>
      </c>
    </row>
    <row r="4471" spans="1:2" x14ac:dyDescent="0.25">
      <c r="A4471" t="s">
        <v>5384</v>
      </c>
      <c r="B4471" s="170">
        <v>68299</v>
      </c>
    </row>
    <row r="4472" spans="1:2" x14ac:dyDescent="0.25">
      <c r="A4472" t="s">
        <v>5385</v>
      </c>
      <c r="B4472" s="170">
        <v>68309</v>
      </c>
    </row>
    <row r="4473" spans="1:2" x14ac:dyDescent="0.25">
      <c r="A4473" t="s">
        <v>5386</v>
      </c>
      <c r="B4473" s="170">
        <v>68312</v>
      </c>
    </row>
    <row r="4474" spans="1:2" x14ac:dyDescent="0.25">
      <c r="A4474" t="s">
        <v>5387</v>
      </c>
      <c r="B4474" s="170">
        <v>68326</v>
      </c>
    </row>
    <row r="4475" spans="1:2" x14ac:dyDescent="0.25">
      <c r="A4475" t="s">
        <v>5388</v>
      </c>
      <c r="B4475" s="170">
        <v>68336</v>
      </c>
    </row>
    <row r="4476" spans="1:2" x14ac:dyDescent="0.25">
      <c r="A4476" t="s">
        <v>5389</v>
      </c>
      <c r="B4476" s="170">
        <v>68357</v>
      </c>
    </row>
    <row r="4477" spans="1:2" x14ac:dyDescent="0.25">
      <c r="A4477" t="s">
        <v>5390</v>
      </c>
      <c r="B4477" s="170">
        <v>68360</v>
      </c>
    </row>
    <row r="4478" spans="1:2" x14ac:dyDescent="0.25">
      <c r="A4478" t="s">
        <v>5391</v>
      </c>
      <c r="B4478" s="170">
        <v>68374</v>
      </c>
    </row>
    <row r="4479" spans="1:2" x14ac:dyDescent="0.25">
      <c r="A4479" t="s">
        <v>5392</v>
      </c>
      <c r="B4479" s="170">
        <v>68388</v>
      </c>
    </row>
    <row r="4480" spans="1:2" x14ac:dyDescent="0.25">
      <c r="A4480" t="s">
        <v>5393</v>
      </c>
      <c r="B4480" s="170">
        <v>68391</v>
      </c>
    </row>
    <row r="4481" spans="1:2" x14ac:dyDescent="0.25">
      <c r="A4481" t="s">
        <v>5394</v>
      </c>
      <c r="B4481" s="170">
        <v>68401</v>
      </c>
    </row>
    <row r="4482" spans="1:2" x14ac:dyDescent="0.25">
      <c r="A4482" t="s">
        <v>5395</v>
      </c>
      <c r="B4482" s="170">
        <v>68415</v>
      </c>
    </row>
    <row r="4483" spans="1:2" x14ac:dyDescent="0.25">
      <c r="A4483" t="s">
        <v>5396</v>
      </c>
      <c r="B4483" s="170">
        <v>68429</v>
      </c>
    </row>
    <row r="4484" spans="1:2" x14ac:dyDescent="0.25">
      <c r="A4484" t="s">
        <v>5397</v>
      </c>
      <c r="B4484" s="170">
        <v>68432</v>
      </c>
    </row>
    <row r="4485" spans="1:2" x14ac:dyDescent="0.25">
      <c r="A4485" t="s">
        <v>5398</v>
      </c>
      <c r="B4485" s="170">
        <v>68446</v>
      </c>
    </row>
    <row r="4486" spans="1:2" x14ac:dyDescent="0.25">
      <c r="A4486" t="s">
        <v>5399</v>
      </c>
      <c r="B4486" s="170">
        <v>68451</v>
      </c>
    </row>
    <row r="4487" spans="1:2" x14ac:dyDescent="0.25">
      <c r="A4487" t="s">
        <v>5400</v>
      </c>
      <c r="B4487" s="170">
        <v>68463</v>
      </c>
    </row>
    <row r="4488" spans="1:2" x14ac:dyDescent="0.25">
      <c r="A4488" t="s">
        <v>5401</v>
      </c>
      <c r="B4488" s="170">
        <v>68480</v>
      </c>
    </row>
    <row r="4489" spans="1:2" x14ac:dyDescent="0.25">
      <c r="A4489" t="s">
        <v>5402</v>
      </c>
      <c r="B4489" s="170">
        <v>68494</v>
      </c>
    </row>
    <row r="4490" spans="1:2" x14ac:dyDescent="0.25">
      <c r="A4490" t="s">
        <v>5403</v>
      </c>
      <c r="B4490" s="170">
        <v>68504</v>
      </c>
    </row>
    <row r="4491" spans="1:2" x14ac:dyDescent="0.25">
      <c r="A4491" t="s">
        <v>5404</v>
      </c>
      <c r="B4491" s="170">
        <v>68518</v>
      </c>
    </row>
    <row r="4492" spans="1:2" x14ac:dyDescent="0.25">
      <c r="A4492" t="s">
        <v>5405</v>
      </c>
      <c r="B4492" s="170">
        <v>68521</v>
      </c>
    </row>
    <row r="4493" spans="1:2" x14ac:dyDescent="0.25">
      <c r="A4493" t="s">
        <v>5406</v>
      </c>
      <c r="B4493" s="170">
        <v>68535</v>
      </c>
    </row>
    <row r="4494" spans="1:2" x14ac:dyDescent="0.25">
      <c r="A4494" t="s">
        <v>5407</v>
      </c>
      <c r="B4494" s="170">
        <v>68549</v>
      </c>
    </row>
    <row r="4495" spans="1:2" x14ac:dyDescent="0.25">
      <c r="A4495" t="s">
        <v>5408</v>
      </c>
      <c r="B4495" s="170">
        <v>68552</v>
      </c>
    </row>
    <row r="4496" spans="1:2" x14ac:dyDescent="0.25">
      <c r="A4496" t="s">
        <v>5409</v>
      </c>
      <c r="B4496" s="170">
        <v>68566</v>
      </c>
    </row>
    <row r="4497" spans="1:2" x14ac:dyDescent="0.25">
      <c r="A4497" t="s">
        <v>5410</v>
      </c>
      <c r="B4497" s="170">
        <v>68577</v>
      </c>
    </row>
    <row r="4498" spans="1:2" x14ac:dyDescent="0.25">
      <c r="A4498" t="s">
        <v>5411</v>
      </c>
      <c r="B4498" s="170">
        <v>68583</v>
      </c>
    </row>
    <row r="4499" spans="1:2" x14ac:dyDescent="0.25">
      <c r="A4499" t="s">
        <v>5412</v>
      </c>
      <c r="B4499" s="170">
        <v>68597</v>
      </c>
    </row>
    <row r="4500" spans="1:2" x14ac:dyDescent="0.25">
      <c r="A4500" t="s">
        <v>5413</v>
      </c>
      <c r="B4500" s="170">
        <v>68607</v>
      </c>
    </row>
    <row r="4501" spans="1:2" x14ac:dyDescent="0.25">
      <c r="A4501" t="s">
        <v>5414</v>
      </c>
      <c r="B4501" s="170">
        <v>68610</v>
      </c>
    </row>
    <row r="4502" spans="1:2" x14ac:dyDescent="0.25">
      <c r="A4502" t="s">
        <v>5415</v>
      </c>
      <c r="B4502" s="170">
        <v>68624</v>
      </c>
    </row>
    <row r="4503" spans="1:2" x14ac:dyDescent="0.25">
      <c r="A4503" t="s">
        <v>5416</v>
      </c>
      <c r="B4503" s="170">
        <v>68638</v>
      </c>
    </row>
    <row r="4504" spans="1:2" x14ac:dyDescent="0.25">
      <c r="A4504" t="s">
        <v>5417</v>
      </c>
      <c r="B4504" s="170">
        <v>68641</v>
      </c>
    </row>
    <row r="4505" spans="1:2" x14ac:dyDescent="0.25">
      <c r="A4505" t="s">
        <v>5418</v>
      </c>
      <c r="B4505" s="170">
        <v>68655</v>
      </c>
    </row>
    <row r="4506" spans="1:2" x14ac:dyDescent="0.25">
      <c r="A4506" t="s">
        <v>5419</v>
      </c>
      <c r="B4506" s="170">
        <v>68669</v>
      </c>
    </row>
    <row r="4507" spans="1:2" x14ac:dyDescent="0.25">
      <c r="A4507" t="s">
        <v>5420</v>
      </c>
      <c r="B4507" s="170">
        <v>68672</v>
      </c>
    </row>
    <row r="4508" spans="1:2" x14ac:dyDescent="0.25">
      <c r="A4508" t="s">
        <v>5421</v>
      </c>
      <c r="B4508" s="170">
        <v>68692</v>
      </c>
    </row>
    <row r="4509" spans="1:2" x14ac:dyDescent="0.25">
      <c r="A4509" t="s">
        <v>5422</v>
      </c>
      <c r="B4509" s="170">
        <v>68708</v>
      </c>
    </row>
    <row r="4510" spans="1:2" x14ac:dyDescent="0.25">
      <c r="A4510" t="s">
        <v>5423</v>
      </c>
      <c r="B4510" s="170">
        <v>68713</v>
      </c>
    </row>
    <row r="4511" spans="1:2" x14ac:dyDescent="0.25">
      <c r="A4511" t="s">
        <v>5424</v>
      </c>
      <c r="B4511" s="170">
        <v>68727</v>
      </c>
    </row>
    <row r="4512" spans="1:2" x14ac:dyDescent="0.25">
      <c r="A4512" t="s">
        <v>5425</v>
      </c>
      <c r="B4512" s="170">
        <v>68730</v>
      </c>
    </row>
    <row r="4513" spans="1:2" x14ac:dyDescent="0.25">
      <c r="A4513" t="s">
        <v>5426</v>
      </c>
      <c r="B4513" s="170">
        <v>68744</v>
      </c>
    </row>
    <row r="4514" spans="1:2" x14ac:dyDescent="0.25">
      <c r="A4514" t="s">
        <v>5427</v>
      </c>
      <c r="B4514" s="170">
        <v>68758</v>
      </c>
    </row>
    <row r="4515" spans="1:2" x14ac:dyDescent="0.25">
      <c r="A4515" t="s">
        <v>5428</v>
      </c>
      <c r="B4515" s="170">
        <v>68761</v>
      </c>
    </row>
    <row r="4516" spans="1:2" x14ac:dyDescent="0.25">
      <c r="A4516" t="s">
        <v>5429</v>
      </c>
      <c r="B4516" s="170">
        <v>68775</v>
      </c>
    </row>
    <row r="4517" spans="1:2" x14ac:dyDescent="0.25">
      <c r="A4517" t="s">
        <v>5430</v>
      </c>
      <c r="B4517" s="170">
        <v>68789</v>
      </c>
    </row>
    <row r="4518" spans="1:2" x14ac:dyDescent="0.25">
      <c r="A4518" t="s">
        <v>5431</v>
      </c>
      <c r="B4518" s="170">
        <v>68792</v>
      </c>
    </row>
    <row r="4519" spans="1:2" x14ac:dyDescent="0.25">
      <c r="A4519" t="s">
        <v>5432</v>
      </c>
      <c r="B4519" s="170">
        <v>68802</v>
      </c>
    </row>
    <row r="4520" spans="1:2" x14ac:dyDescent="0.25">
      <c r="A4520" t="s">
        <v>5433</v>
      </c>
      <c r="B4520" s="170">
        <v>68816</v>
      </c>
    </row>
    <row r="4521" spans="1:2" x14ac:dyDescent="0.25">
      <c r="A4521" t="s">
        <v>5434</v>
      </c>
      <c r="B4521" s="170">
        <v>68823</v>
      </c>
    </row>
    <row r="4522" spans="1:2" x14ac:dyDescent="0.25">
      <c r="A4522" t="s">
        <v>5435</v>
      </c>
      <c r="B4522" s="170">
        <v>68833</v>
      </c>
    </row>
    <row r="4523" spans="1:2" x14ac:dyDescent="0.25">
      <c r="A4523" t="s">
        <v>5436</v>
      </c>
      <c r="B4523" s="170">
        <v>68847</v>
      </c>
    </row>
    <row r="4524" spans="1:2" x14ac:dyDescent="0.25">
      <c r="A4524" t="s">
        <v>5437</v>
      </c>
      <c r="B4524" s="170">
        <v>68850</v>
      </c>
    </row>
    <row r="4525" spans="1:2" x14ac:dyDescent="0.25">
      <c r="A4525" t="s">
        <v>5438</v>
      </c>
      <c r="B4525" s="170">
        <v>68864</v>
      </c>
    </row>
    <row r="4526" spans="1:2" x14ac:dyDescent="0.25">
      <c r="A4526" t="s">
        <v>5439</v>
      </c>
      <c r="B4526" s="170">
        <v>68878</v>
      </c>
    </row>
    <row r="4527" spans="1:2" x14ac:dyDescent="0.25">
      <c r="A4527" t="s">
        <v>5440</v>
      </c>
      <c r="B4527" s="170">
        <v>68881</v>
      </c>
    </row>
    <row r="4528" spans="1:2" x14ac:dyDescent="0.25">
      <c r="A4528" t="s">
        <v>5441</v>
      </c>
      <c r="B4528" s="170">
        <v>68895</v>
      </c>
    </row>
    <row r="4529" spans="1:2" x14ac:dyDescent="0.25">
      <c r="A4529" t="s">
        <v>5442</v>
      </c>
      <c r="B4529" s="170">
        <v>68919</v>
      </c>
    </row>
    <row r="4530" spans="1:2" x14ac:dyDescent="0.25">
      <c r="A4530" t="s">
        <v>5443</v>
      </c>
      <c r="B4530" s="170">
        <v>68936</v>
      </c>
    </row>
    <row r="4531" spans="1:2" x14ac:dyDescent="0.25">
      <c r="A4531" t="s">
        <v>5444</v>
      </c>
      <c r="B4531" s="170">
        <v>68953</v>
      </c>
    </row>
    <row r="4532" spans="1:2" x14ac:dyDescent="0.25">
      <c r="A4532" t="s">
        <v>5445</v>
      </c>
      <c r="B4532" s="170">
        <v>68967</v>
      </c>
    </row>
    <row r="4533" spans="1:2" x14ac:dyDescent="0.25">
      <c r="A4533" t="s">
        <v>5446</v>
      </c>
      <c r="B4533" s="170">
        <v>68970</v>
      </c>
    </row>
    <row r="4534" spans="1:2" x14ac:dyDescent="0.25">
      <c r="A4534" t="s">
        <v>5447</v>
      </c>
      <c r="B4534" s="170">
        <v>68984</v>
      </c>
    </row>
    <row r="4535" spans="1:2" x14ac:dyDescent="0.25">
      <c r="A4535" t="s">
        <v>5448</v>
      </c>
      <c r="B4535" s="170">
        <v>68998</v>
      </c>
    </row>
    <row r="4536" spans="1:2" x14ac:dyDescent="0.25">
      <c r="A4536" t="s">
        <v>5449</v>
      </c>
      <c r="B4536" s="170">
        <v>69002</v>
      </c>
    </row>
    <row r="4537" spans="1:2" x14ac:dyDescent="0.25">
      <c r="A4537" t="s">
        <v>5450</v>
      </c>
      <c r="B4537" s="170">
        <v>69016</v>
      </c>
    </row>
    <row r="4538" spans="1:2" x14ac:dyDescent="0.25">
      <c r="A4538" t="s">
        <v>5451</v>
      </c>
      <c r="B4538" s="170">
        <v>69020</v>
      </c>
    </row>
    <row r="4539" spans="1:2" x14ac:dyDescent="0.25">
      <c r="A4539" t="s">
        <v>5452</v>
      </c>
      <c r="B4539" s="170">
        <v>69047</v>
      </c>
    </row>
    <row r="4540" spans="1:2" x14ac:dyDescent="0.25">
      <c r="A4540" t="s">
        <v>5453</v>
      </c>
      <c r="B4540" s="170">
        <v>69050</v>
      </c>
    </row>
    <row r="4541" spans="1:2" x14ac:dyDescent="0.25">
      <c r="A4541" t="s">
        <v>5454</v>
      </c>
      <c r="B4541" s="170">
        <v>69064</v>
      </c>
    </row>
    <row r="4542" spans="1:2" x14ac:dyDescent="0.25">
      <c r="A4542" t="s">
        <v>5455</v>
      </c>
      <c r="B4542" s="170">
        <v>69078</v>
      </c>
    </row>
    <row r="4543" spans="1:2" x14ac:dyDescent="0.25">
      <c r="A4543" t="s">
        <v>5456</v>
      </c>
      <c r="B4543" s="170">
        <v>69081</v>
      </c>
    </row>
    <row r="4544" spans="1:2" x14ac:dyDescent="0.25">
      <c r="A4544" t="s">
        <v>5457</v>
      </c>
      <c r="B4544" s="170">
        <v>69095</v>
      </c>
    </row>
    <row r="4545" spans="1:2" x14ac:dyDescent="0.25">
      <c r="A4545" t="s">
        <v>5458</v>
      </c>
      <c r="B4545" s="170">
        <v>69105</v>
      </c>
    </row>
    <row r="4546" spans="1:2" x14ac:dyDescent="0.25">
      <c r="A4546" t="s">
        <v>5459</v>
      </c>
      <c r="B4546" s="170">
        <v>69119</v>
      </c>
    </row>
    <row r="4547" spans="1:2" x14ac:dyDescent="0.25">
      <c r="A4547" t="s">
        <v>5460</v>
      </c>
      <c r="B4547" s="170">
        <v>69122</v>
      </c>
    </row>
    <row r="4548" spans="1:2" x14ac:dyDescent="0.25">
      <c r="A4548" t="s">
        <v>5461</v>
      </c>
      <c r="B4548" s="170">
        <v>69136</v>
      </c>
    </row>
    <row r="4549" spans="1:2" x14ac:dyDescent="0.25">
      <c r="A4549" t="s">
        <v>5462</v>
      </c>
      <c r="B4549" s="170">
        <v>69146</v>
      </c>
    </row>
    <row r="4550" spans="1:2" x14ac:dyDescent="0.25">
      <c r="A4550" t="s">
        <v>5463</v>
      </c>
      <c r="B4550" s="170">
        <v>69153</v>
      </c>
    </row>
    <row r="4551" spans="1:2" x14ac:dyDescent="0.25">
      <c r="A4551" t="s">
        <v>5464</v>
      </c>
      <c r="B4551" s="170">
        <v>69167</v>
      </c>
    </row>
    <row r="4552" spans="1:2" x14ac:dyDescent="0.25">
      <c r="A4552" t="s">
        <v>5465</v>
      </c>
      <c r="B4552" s="170">
        <v>69170</v>
      </c>
    </row>
    <row r="4553" spans="1:2" x14ac:dyDescent="0.25">
      <c r="A4553" t="s">
        <v>5466</v>
      </c>
      <c r="B4553" s="170">
        <v>69184</v>
      </c>
    </row>
    <row r="4554" spans="1:2" x14ac:dyDescent="0.25">
      <c r="A4554" t="s">
        <v>5467</v>
      </c>
      <c r="B4554" s="170">
        <v>69198</v>
      </c>
    </row>
    <row r="4555" spans="1:2" x14ac:dyDescent="0.25">
      <c r="A4555" t="s">
        <v>5468</v>
      </c>
      <c r="B4555" s="170">
        <v>69208</v>
      </c>
    </row>
    <row r="4556" spans="1:2" x14ac:dyDescent="0.25">
      <c r="A4556" t="s">
        <v>5469</v>
      </c>
      <c r="B4556" s="170">
        <v>69211</v>
      </c>
    </row>
    <row r="4557" spans="1:2" x14ac:dyDescent="0.25">
      <c r="A4557" t="s">
        <v>5470</v>
      </c>
      <c r="B4557" s="170">
        <v>69225</v>
      </c>
    </row>
    <row r="4558" spans="1:2" x14ac:dyDescent="0.25">
      <c r="A4558" t="s">
        <v>5471</v>
      </c>
      <c r="B4558" s="170">
        <v>69239</v>
      </c>
    </row>
    <row r="4559" spans="1:2" x14ac:dyDescent="0.25">
      <c r="A4559" t="s">
        <v>5472</v>
      </c>
      <c r="B4559" s="170">
        <v>69242</v>
      </c>
    </row>
    <row r="4560" spans="1:2" x14ac:dyDescent="0.25">
      <c r="A4560" t="s">
        <v>5473</v>
      </c>
      <c r="B4560" s="170">
        <v>69256</v>
      </c>
    </row>
    <row r="4561" spans="1:2" x14ac:dyDescent="0.25">
      <c r="A4561" t="s">
        <v>5474</v>
      </c>
      <c r="B4561" s="170">
        <v>69261</v>
      </c>
    </row>
    <row r="4562" spans="1:2" x14ac:dyDescent="0.25">
      <c r="A4562" t="s">
        <v>5475</v>
      </c>
      <c r="B4562" s="170">
        <v>69273</v>
      </c>
    </row>
    <row r="4563" spans="1:2" x14ac:dyDescent="0.25">
      <c r="A4563" t="s">
        <v>5476</v>
      </c>
      <c r="B4563" s="170">
        <v>69287</v>
      </c>
    </row>
    <row r="4564" spans="1:2" x14ac:dyDescent="0.25">
      <c r="A4564" t="s">
        <v>5477</v>
      </c>
      <c r="B4564" s="170">
        <v>69290</v>
      </c>
    </row>
    <row r="4565" spans="1:2" x14ac:dyDescent="0.25">
      <c r="A4565" t="s">
        <v>5478</v>
      </c>
      <c r="B4565" s="170">
        <v>69300</v>
      </c>
    </row>
    <row r="4566" spans="1:2" x14ac:dyDescent="0.25">
      <c r="A4566" t="s">
        <v>5479</v>
      </c>
      <c r="B4566" s="170">
        <v>69314</v>
      </c>
    </row>
    <row r="4567" spans="1:2" x14ac:dyDescent="0.25">
      <c r="A4567" t="s">
        <v>5480</v>
      </c>
      <c r="B4567" s="170">
        <v>69328</v>
      </c>
    </row>
    <row r="4568" spans="1:2" x14ac:dyDescent="0.25">
      <c r="A4568" t="s">
        <v>5481</v>
      </c>
      <c r="B4568" s="170">
        <v>69345</v>
      </c>
    </row>
    <row r="4569" spans="1:2" x14ac:dyDescent="0.25">
      <c r="A4569" t="s">
        <v>5482</v>
      </c>
      <c r="B4569" s="170">
        <v>69359</v>
      </c>
    </row>
    <row r="4570" spans="1:2" x14ac:dyDescent="0.25">
      <c r="A4570" t="s">
        <v>5483</v>
      </c>
      <c r="B4570" s="170">
        <v>69376</v>
      </c>
    </row>
    <row r="4571" spans="1:2" x14ac:dyDescent="0.25">
      <c r="A4571" t="s">
        <v>5484</v>
      </c>
      <c r="B4571" s="170">
        <v>69387</v>
      </c>
    </row>
    <row r="4572" spans="1:2" x14ac:dyDescent="0.25">
      <c r="A4572" t="s">
        <v>5485</v>
      </c>
      <c r="B4572" s="170">
        <v>69393</v>
      </c>
    </row>
    <row r="4573" spans="1:2" x14ac:dyDescent="0.25">
      <c r="A4573" t="s">
        <v>5486</v>
      </c>
      <c r="B4573" s="170">
        <v>69403</v>
      </c>
    </row>
    <row r="4574" spans="1:2" x14ac:dyDescent="0.25">
      <c r="A4574" t="s">
        <v>5487</v>
      </c>
      <c r="B4574" s="170">
        <v>69417</v>
      </c>
    </row>
    <row r="4575" spans="1:2" x14ac:dyDescent="0.25">
      <c r="A4575" t="s">
        <v>5488</v>
      </c>
      <c r="B4575" s="170">
        <v>69420</v>
      </c>
    </row>
    <row r="4576" spans="1:2" x14ac:dyDescent="0.25">
      <c r="A4576" t="s">
        <v>5489</v>
      </c>
      <c r="B4576" s="170">
        <v>69434</v>
      </c>
    </row>
    <row r="4577" spans="1:2" x14ac:dyDescent="0.25">
      <c r="A4577" t="s">
        <v>5490</v>
      </c>
      <c r="B4577" s="170">
        <v>69448</v>
      </c>
    </row>
    <row r="4578" spans="1:2" x14ac:dyDescent="0.25">
      <c r="A4578" t="s">
        <v>5491</v>
      </c>
      <c r="B4578" s="170">
        <v>69451</v>
      </c>
    </row>
    <row r="4579" spans="1:2" x14ac:dyDescent="0.25">
      <c r="A4579" t="s">
        <v>5492</v>
      </c>
      <c r="B4579" s="170">
        <v>69465</v>
      </c>
    </row>
    <row r="4580" spans="1:2" x14ac:dyDescent="0.25">
      <c r="A4580" t="s">
        <v>5493</v>
      </c>
      <c r="B4580" s="170">
        <v>69479</v>
      </c>
    </row>
    <row r="4581" spans="1:2" x14ac:dyDescent="0.25">
      <c r="A4581" t="s">
        <v>5494</v>
      </c>
      <c r="B4581" s="170">
        <v>69482</v>
      </c>
    </row>
    <row r="4582" spans="1:2" x14ac:dyDescent="0.25">
      <c r="A4582" t="s">
        <v>5495</v>
      </c>
      <c r="B4582" s="170">
        <v>69496</v>
      </c>
    </row>
    <row r="4583" spans="1:2" x14ac:dyDescent="0.25">
      <c r="A4583" t="s">
        <v>5496</v>
      </c>
      <c r="B4583" s="170">
        <v>69506</v>
      </c>
    </row>
    <row r="4584" spans="1:2" x14ac:dyDescent="0.25">
      <c r="A4584" t="s">
        <v>5497</v>
      </c>
      <c r="B4584" s="170">
        <v>69518</v>
      </c>
    </row>
    <row r="4585" spans="1:2" x14ac:dyDescent="0.25">
      <c r="A4585" t="s">
        <v>5498</v>
      </c>
      <c r="B4585" s="170">
        <v>69523</v>
      </c>
    </row>
    <row r="4586" spans="1:2" x14ac:dyDescent="0.25">
      <c r="A4586" t="s">
        <v>5499</v>
      </c>
      <c r="B4586" s="170">
        <v>69537</v>
      </c>
    </row>
    <row r="4587" spans="1:2" x14ac:dyDescent="0.25">
      <c r="A4587" t="s">
        <v>5500</v>
      </c>
      <c r="B4587" s="170">
        <v>69540</v>
      </c>
    </row>
    <row r="4588" spans="1:2" x14ac:dyDescent="0.25">
      <c r="A4588" t="s">
        <v>5501</v>
      </c>
      <c r="B4588" s="170">
        <v>69554</v>
      </c>
    </row>
    <row r="4589" spans="1:2" x14ac:dyDescent="0.25">
      <c r="A4589" t="s">
        <v>5502</v>
      </c>
      <c r="B4589" s="170">
        <v>69571</v>
      </c>
    </row>
    <row r="4590" spans="1:2" x14ac:dyDescent="0.25">
      <c r="A4590" t="s">
        <v>5503</v>
      </c>
      <c r="B4590" s="170">
        <v>69585</v>
      </c>
    </row>
    <row r="4591" spans="1:2" x14ac:dyDescent="0.25">
      <c r="A4591" t="s">
        <v>5504</v>
      </c>
      <c r="B4591" s="170">
        <v>69599</v>
      </c>
    </row>
    <row r="4592" spans="1:2" x14ac:dyDescent="0.25">
      <c r="A4592" t="s">
        <v>5505</v>
      </c>
      <c r="B4592" s="170">
        <v>69609</v>
      </c>
    </row>
    <row r="4593" spans="1:2" x14ac:dyDescent="0.25">
      <c r="A4593" t="s">
        <v>5506</v>
      </c>
      <c r="B4593" s="170">
        <v>69612</v>
      </c>
    </row>
    <row r="4594" spans="1:2" x14ac:dyDescent="0.25">
      <c r="A4594" t="s">
        <v>5507</v>
      </c>
      <c r="B4594" s="170">
        <v>69633</v>
      </c>
    </row>
    <row r="4595" spans="1:2" x14ac:dyDescent="0.25">
      <c r="A4595" t="s">
        <v>5508</v>
      </c>
      <c r="B4595" s="170">
        <v>69643</v>
      </c>
    </row>
    <row r="4596" spans="1:2" x14ac:dyDescent="0.25">
      <c r="A4596" t="s">
        <v>5509</v>
      </c>
      <c r="B4596" s="170">
        <v>69657</v>
      </c>
    </row>
    <row r="4597" spans="1:2" x14ac:dyDescent="0.25">
      <c r="A4597" t="s">
        <v>5510</v>
      </c>
      <c r="B4597" s="170">
        <v>69660</v>
      </c>
    </row>
    <row r="4598" spans="1:2" x14ac:dyDescent="0.25">
      <c r="A4598" t="s">
        <v>5511</v>
      </c>
      <c r="B4598" s="170">
        <v>69674</v>
      </c>
    </row>
    <row r="4599" spans="1:2" x14ac:dyDescent="0.25">
      <c r="A4599" t="s">
        <v>5512</v>
      </c>
      <c r="B4599" s="170">
        <v>69688</v>
      </c>
    </row>
    <row r="4600" spans="1:2" x14ac:dyDescent="0.25">
      <c r="A4600" t="s">
        <v>5513</v>
      </c>
      <c r="B4600" s="170">
        <v>69691</v>
      </c>
    </row>
    <row r="4601" spans="1:2" x14ac:dyDescent="0.25">
      <c r="A4601" t="s">
        <v>5514</v>
      </c>
      <c r="B4601" s="170">
        <v>69701</v>
      </c>
    </row>
    <row r="4602" spans="1:2" x14ac:dyDescent="0.25">
      <c r="A4602" t="s">
        <v>5515</v>
      </c>
      <c r="B4602" s="170">
        <v>69715</v>
      </c>
    </row>
    <row r="4603" spans="1:2" x14ac:dyDescent="0.25">
      <c r="A4603" t="s">
        <v>5516</v>
      </c>
      <c r="B4603" s="170">
        <v>69729</v>
      </c>
    </row>
    <row r="4604" spans="1:2" x14ac:dyDescent="0.25">
      <c r="A4604" t="s">
        <v>5517</v>
      </c>
      <c r="B4604" s="170">
        <v>69732</v>
      </c>
    </row>
    <row r="4605" spans="1:2" x14ac:dyDescent="0.25">
      <c r="A4605" t="s">
        <v>5518</v>
      </c>
      <c r="B4605" s="170">
        <v>69746</v>
      </c>
    </row>
    <row r="4606" spans="1:2" x14ac:dyDescent="0.25">
      <c r="A4606" t="s">
        <v>5519</v>
      </c>
      <c r="B4606" s="170">
        <v>69759</v>
      </c>
    </row>
    <row r="4607" spans="1:2" x14ac:dyDescent="0.25">
      <c r="A4607" t="s">
        <v>5520</v>
      </c>
      <c r="B4607" s="170">
        <v>69763</v>
      </c>
    </row>
    <row r="4608" spans="1:2" x14ac:dyDescent="0.25">
      <c r="A4608" t="s">
        <v>5521</v>
      </c>
      <c r="B4608" s="170">
        <v>69777</v>
      </c>
    </row>
    <row r="4609" spans="1:2" x14ac:dyDescent="0.25">
      <c r="A4609" t="s">
        <v>5522</v>
      </c>
      <c r="B4609" s="170">
        <v>69780</v>
      </c>
    </row>
    <row r="4610" spans="1:2" x14ac:dyDescent="0.25">
      <c r="A4610" t="s">
        <v>5523</v>
      </c>
      <c r="B4610" s="170">
        <v>69794</v>
      </c>
    </row>
    <row r="4611" spans="1:2" x14ac:dyDescent="0.25">
      <c r="A4611" t="s">
        <v>5524</v>
      </c>
      <c r="B4611" s="170">
        <v>69804</v>
      </c>
    </row>
    <row r="4612" spans="1:2" x14ac:dyDescent="0.25">
      <c r="A4612" t="s">
        <v>5525</v>
      </c>
      <c r="B4612" s="170">
        <v>69818</v>
      </c>
    </row>
    <row r="4613" spans="1:2" x14ac:dyDescent="0.25">
      <c r="A4613" t="s">
        <v>5526</v>
      </c>
      <c r="B4613" s="170">
        <v>69821</v>
      </c>
    </row>
    <row r="4614" spans="1:2" x14ac:dyDescent="0.25">
      <c r="A4614" t="s">
        <v>5527</v>
      </c>
      <c r="B4614" s="170">
        <v>69835</v>
      </c>
    </row>
    <row r="4615" spans="1:2" x14ac:dyDescent="0.25">
      <c r="A4615" t="s">
        <v>5528</v>
      </c>
      <c r="B4615" s="170">
        <v>69849</v>
      </c>
    </row>
    <row r="4616" spans="1:2" x14ac:dyDescent="0.25">
      <c r="A4616" t="s">
        <v>5529</v>
      </c>
      <c r="B4616" s="170">
        <v>69852</v>
      </c>
    </row>
    <row r="4617" spans="1:2" x14ac:dyDescent="0.25">
      <c r="A4617" t="s">
        <v>5530</v>
      </c>
      <c r="B4617" s="170">
        <v>69866</v>
      </c>
    </row>
    <row r="4618" spans="1:2" x14ac:dyDescent="0.25">
      <c r="A4618" t="s">
        <v>5531</v>
      </c>
      <c r="B4618" s="170">
        <v>69874</v>
      </c>
    </row>
    <row r="4619" spans="1:2" x14ac:dyDescent="0.25">
      <c r="A4619" t="s">
        <v>5532</v>
      </c>
      <c r="B4619" s="170">
        <v>69883</v>
      </c>
    </row>
    <row r="4620" spans="1:2" x14ac:dyDescent="0.25">
      <c r="A4620" t="s">
        <v>5533</v>
      </c>
      <c r="B4620" s="170">
        <v>69897</v>
      </c>
    </row>
    <row r="4621" spans="1:2" x14ac:dyDescent="0.25">
      <c r="A4621" t="s">
        <v>5534</v>
      </c>
      <c r="B4621" s="170">
        <v>69907</v>
      </c>
    </row>
    <row r="4622" spans="1:2" x14ac:dyDescent="0.25">
      <c r="A4622" t="s">
        <v>5535</v>
      </c>
      <c r="B4622" s="170">
        <v>69910</v>
      </c>
    </row>
    <row r="4623" spans="1:2" x14ac:dyDescent="0.25">
      <c r="A4623" t="s">
        <v>5536</v>
      </c>
      <c r="B4623" s="170">
        <v>69924</v>
      </c>
    </row>
    <row r="4624" spans="1:2" x14ac:dyDescent="0.25">
      <c r="A4624" t="s">
        <v>5537</v>
      </c>
      <c r="B4624" s="170">
        <v>69938</v>
      </c>
    </row>
    <row r="4625" spans="1:2" x14ac:dyDescent="0.25">
      <c r="A4625" t="s">
        <v>5538</v>
      </c>
      <c r="B4625" s="170">
        <v>69941</v>
      </c>
    </row>
    <row r="4626" spans="1:2" x14ac:dyDescent="0.25">
      <c r="A4626" t="s">
        <v>5539</v>
      </c>
      <c r="B4626" s="170">
        <v>69969</v>
      </c>
    </row>
    <row r="4627" spans="1:2" x14ac:dyDescent="0.25">
      <c r="A4627" t="s">
        <v>5540</v>
      </c>
      <c r="B4627" s="170">
        <v>69972</v>
      </c>
    </row>
    <row r="4628" spans="1:2" x14ac:dyDescent="0.25">
      <c r="A4628" t="s">
        <v>5541</v>
      </c>
      <c r="B4628" s="170">
        <v>69986</v>
      </c>
    </row>
    <row r="4629" spans="1:2" x14ac:dyDescent="0.25">
      <c r="A4629" t="s">
        <v>5542</v>
      </c>
      <c r="B4629" s="170">
        <v>69990</v>
      </c>
    </row>
    <row r="4630" spans="1:2" x14ac:dyDescent="0.25">
      <c r="A4630" t="s">
        <v>5543</v>
      </c>
      <c r="B4630" s="170">
        <v>70007</v>
      </c>
    </row>
    <row r="4631" spans="1:2" x14ac:dyDescent="0.25">
      <c r="A4631" t="s">
        <v>5544</v>
      </c>
      <c r="B4631" s="170">
        <v>70010</v>
      </c>
    </row>
    <row r="4632" spans="1:2" x14ac:dyDescent="0.25">
      <c r="A4632" t="s">
        <v>5545</v>
      </c>
      <c r="B4632" s="170">
        <v>70024</v>
      </c>
    </row>
    <row r="4633" spans="1:2" x14ac:dyDescent="0.25">
      <c r="A4633" t="s">
        <v>5546</v>
      </c>
      <c r="B4633" s="170">
        <v>70038</v>
      </c>
    </row>
    <row r="4634" spans="1:2" x14ac:dyDescent="0.25">
      <c r="A4634" t="s">
        <v>5547</v>
      </c>
      <c r="B4634" s="170">
        <v>70041</v>
      </c>
    </row>
    <row r="4635" spans="1:2" x14ac:dyDescent="0.25">
      <c r="A4635" t="s">
        <v>5548</v>
      </c>
      <c r="B4635" s="170">
        <v>70055</v>
      </c>
    </row>
    <row r="4636" spans="1:2" x14ac:dyDescent="0.25">
      <c r="A4636" t="s">
        <v>5549</v>
      </c>
      <c r="B4636" s="170">
        <v>70069</v>
      </c>
    </row>
    <row r="4637" spans="1:2" x14ac:dyDescent="0.25">
      <c r="A4637" t="s">
        <v>5550</v>
      </c>
      <c r="B4637" s="170">
        <v>70072</v>
      </c>
    </row>
    <row r="4638" spans="1:2" x14ac:dyDescent="0.25">
      <c r="A4638" t="s">
        <v>5551</v>
      </c>
      <c r="B4638" s="170">
        <v>70086</v>
      </c>
    </row>
    <row r="4639" spans="1:2" x14ac:dyDescent="0.25">
      <c r="A4639" t="s">
        <v>5552</v>
      </c>
      <c r="B4639" s="170">
        <v>70099</v>
      </c>
    </row>
    <row r="4640" spans="1:2" x14ac:dyDescent="0.25">
      <c r="A4640" t="s">
        <v>5553</v>
      </c>
      <c r="B4640" s="170">
        <v>70104</v>
      </c>
    </row>
    <row r="4641" spans="1:2" x14ac:dyDescent="0.25">
      <c r="A4641" t="s">
        <v>5554</v>
      </c>
      <c r="B4641" s="170">
        <v>70113</v>
      </c>
    </row>
    <row r="4642" spans="1:2" x14ac:dyDescent="0.25">
      <c r="A4642" t="s">
        <v>5555</v>
      </c>
      <c r="B4642" s="170">
        <v>70127</v>
      </c>
    </row>
    <row r="4643" spans="1:2" x14ac:dyDescent="0.25">
      <c r="A4643" t="s">
        <v>5556</v>
      </c>
      <c r="B4643" s="170">
        <v>70130</v>
      </c>
    </row>
    <row r="4644" spans="1:2" x14ac:dyDescent="0.25">
      <c r="A4644" t="s">
        <v>5557</v>
      </c>
      <c r="B4644" s="170">
        <v>70158</v>
      </c>
    </row>
    <row r="4645" spans="1:2" x14ac:dyDescent="0.25">
      <c r="A4645" t="s">
        <v>5558</v>
      </c>
      <c r="B4645" s="170">
        <v>70175</v>
      </c>
    </row>
    <row r="4646" spans="1:2" x14ac:dyDescent="0.25">
      <c r="A4646" t="s">
        <v>5559</v>
      </c>
      <c r="B4646" s="170">
        <v>70189</v>
      </c>
    </row>
    <row r="4647" spans="1:2" x14ac:dyDescent="0.25">
      <c r="A4647" t="s">
        <v>5560</v>
      </c>
      <c r="B4647" s="170">
        <v>70202</v>
      </c>
    </row>
    <row r="4648" spans="1:2" x14ac:dyDescent="0.25">
      <c r="A4648" t="s">
        <v>5561</v>
      </c>
      <c r="B4648" s="170">
        <v>70216</v>
      </c>
    </row>
    <row r="4649" spans="1:2" x14ac:dyDescent="0.25">
      <c r="A4649" t="s">
        <v>5562</v>
      </c>
      <c r="B4649" s="170">
        <v>70220</v>
      </c>
    </row>
    <row r="4650" spans="1:2" x14ac:dyDescent="0.25">
      <c r="A4650" t="s">
        <v>5563</v>
      </c>
      <c r="B4650" s="170">
        <v>70233</v>
      </c>
    </row>
    <row r="4651" spans="1:2" x14ac:dyDescent="0.25">
      <c r="A4651" t="s">
        <v>5564</v>
      </c>
      <c r="B4651" s="170">
        <v>70247</v>
      </c>
    </row>
    <row r="4652" spans="1:2" x14ac:dyDescent="0.25">
      <c r="A4652" t="s">
        <v>5565</v>
      </c>
      <c r="B4652" s="170">
        <v>70250</v>
      </c>
    </row>
    <row r="4653" spans="1:2" x14ac:dyDescent="0.25">
      <c r="A4653" t="s">
        <v>5566</v>
      </c>
      <c r="B4653" s="170">
        <v>70264</v>
      </c>
    </row>
    <row r="4654" spans="1:2" x14ac:dyDescent="0.25">
      <c r="A4654" t="s">
        <v>5567</v>
      </c>
      <c r="B4654" s="170">
        <v>70278</v>
      </c>
    </row>
    <row r="4655" spans="1:2" x14ac:dyDescent="0.25">
      <c r="A4655" t="s">
        <v>5568</v>
      </c>
      <c r="B4655" s="170">
        <v>70281</v>
      </c>
    </row>
    <row r="4656" spans="1:2" x14ac:dyDescent="0.25">
      <c r="A4656" t="s">
        <v>5569</v>
      </c>
      <c r="B4656" s="170">
        <v>70295</v>
      </c>
    </row>
    <row r="4657" spans="1:2" x14ac:dyDescent="0.25">
      <c r="A4657" t="s">
        <v>5570</v>
      </c>
      <c r="B4657" s="170">
        <v>70319</v>
      </c>
    </row>
    <row r="4658" spans="1:2" x14ac:dyDescent="0.25">
      <c r="A4658" t="s">
        <v>5571</v>
      </c>
      <c r="B4658" s="170">
        <v>70322</v>
      </c>
    </row>
    <row r="4659" spans="1:2" x14ac:dyDescent="0.25">
      <c r="A4659" t="s">
        <v>5572</v>
      </c>
      <c r="B4659" s="170">
        <v>70336</v>
      </c>
    </row>
    <row r="4660" spans="1:2" x14ac:dyDescent="0.25">
      <c r="A4660" t="s">
        <v>5573</v>
      </c>
      <c r="B4660" s="170">
        <v>70353</v>
      </c>
    </row>
    <row r="4661" spans="1:2" x14ac:dyDescent="0.25">
      <c r="A4661" t="s">
        <v>5574</v>
      </c>
      <c r="B4661" s="170">
        <v>70367</v>
      </c>
    </row>
    <row r="4662" spans="1:2" x14ac:dyDescent="0.25">
      <c r="A4662" t="s">
        <v>5575</v>
      </c>
      <c r="B4662" s="170">
        <v>70370</v>
      </c>
    </row>
    <row r="4663" spans="1:2" x14ac:dyDescent="0.25">
      <c r="A4663" t="s">
        <v>5576</v>
      </c>
      <c r="B4663" s="170">
        <v>70384</v>
      </c>
    </row>
    <row r="4664" spans="1:2" x14ac:dyDescent="0.25">
      <c r="A4664" t="s">
        <v>5577</v>
      </c>
      <c r="B4664" s="170">
        <v>70398</v>
      </c>
    </row>
    <row r="4665" spans="1:2" x14ac:dyDescent="0.25">
      <c r="A4665" t="s">
        <v>5578</v>
      </c>
      <c r="B4665" s="170">
        <v>70408</v>
      </c>
    </row>
    <row r="4666" spans="1:2" x14ac:dyDescent="0.25">
      <c r="A4666" t="s">
        <v>5579</v>
      </c>
      <c r="B4666" s="170">
        <v>70411</v>
      </c>
    </row>
    <row r="4667" spans="1:2" x14ac:dyDescent="0.25">
      <c r="A4667" t="s">
        <v>5580</v>
      </c>
      <c r="B4667" s="170">
        <v>70439</v>
      </c>
    </row>
    <row r="4668" spans="1:2" x14ac:dyDescent="0.25">
      <c r="A4668" t="s">
        <v>5581</v>
      </c>
      <c r="B4668" s="170">
        <v>70442</v>
      </c>
    </row>
    <row r="4669" spans="1:2" x14ac:dyDescent="0.25">
      <c r="A4669" t="s">
        <v>5582</v>
      </c>
      <c r="B4669" s="170">
        <v>70456</v>
      </c>
    </row>
    <row r="4670" spans="1:2" x14ac:dyDescent="0.25">
      <c r="A4670" t="s">
        <v>5583</v>
      </c>
      <c r="B4670" s="170">
        <v>70473</v>
      </c>
    </row>
    <row r="4671" spans="1:2" x14ac:dyDescent="0.25">
      <c r="A4671" t="s">
        <v>5584</v>
      </c>
      <c r="B4671" s="170">
        <v>70487</v>
      </c>
    </row>
    <row r="4672" spans="1:2" x14ac:dyDescent="0.25">
      <c r="A4672" t="s">
        <v>5585</v>
      </c>
      <c r="B4672" s="170">
        <v>70490</v>
      </c>
    </row>
    <row r="4673" spans="1:2" x14ac:dyDescent="0.25">
      <c r="A4673" t="s">
        <v>5586</v>
      </c>
      <c r="B4673" s="170">
        <v>70500</v>
      </c>
    </row>
    <row r="4674" spans="1:2" x14ac:dyDescent="0.25">
      <c r="A4674" t="s">
        <v>5587</v>
      </c>
      <c r="B4674" s="170">
        <v>70514</v>
      </c>
    </row>
    <row r="4675" spans="1:2" x14ac:dyDescent="0.25">
      <c r="A4675" t="s">
        <v>5588</v>
      </c>
      <c r="B4675" s="170">
        <v>70528</v>
      </c>
    </row>
    <row r="4676" spans="1:2" x14ac:dyDescent="0.25">
      <c r="A4676" t="s">
        <v>5589</v>
      </c>
      <c r="B4676" s="170">
        <v>70531</v>
      </c>
    </row>
    <row r="4677" spans="1:2" x14ac:dyDescent="0.25">
      <c r="A4677" t="s">
        <v>5590</v>
      </c>
      <c r="B4677" s="170">
        <v>70545</v>
      </c>
    </row>
    <row r="4678" spans="1:2" x14ac:dyDescent="0.25">
      <c r="A4678" t="s">
        <v>5591</v>
      </c>
      <c r="B4678" s="170">
        <v>70559</v>
      </c>
    </row>
    <row r="4679" spans="1:2" x14ac:dyDescent="0.25">
      <c r="A4679" t="s">
        <v>5592</v>
      </c>
      <c r="B4679" s="170">
        <v>70562</v>
      </c>
    </row>
    <row r="4680" spans="1:2" x14ac:dyDescent="0.25">
      <c r="A4680" t="s">
        <v>5593</v>
      </c>
      <c r="B4680" s="170">
        <v>70576</v>
      </c>
    </row>
    <row r="4681" spans="1:2" x14ac:dyDescent="0.25">
      <c r="A4681" t="s">
        <v>5594</v>
      </c>
      <c r="B4681" s="170">
        <v>70586</v>
      </c>
    </row>
    <row r="4682" spans="1:2" x14ac:dyDescent="0.25">
      <c r="A4682" t="s">
        <v>5595</v>
      </c>
      <c r="B4682" s="170">
        <v>70593</v>
      </c>
    </row>
    <row r="4683" spans="1:2" x14ac:dyDescent="0.25">
      <c r="A4683" t="s">
        <v>5596</v>
      </c>
      <c r="B4683" s="170">
        <v>70603</v>
      </c>
    </row>
    <row r="4684" spans="1:2" x14ac:dyDescent="0.25">
      <c r="A4684" t="s">
        <v>5597</v>
      </c>
      <c r="B4684" s="170">
        <v>70617</v>
      </c>
    </row>
    <row r="4685" spans="1:2" x14ac:dyDescent="0.25">
      <c r="A4685" t="s">
        <v>5598</v>
      </c>
      <c r="B4685" s="170">
        <v>70620</v>
      </c>
    </row>
    <row r="4686" spans="1:2" x14ac:dyDescent="0.25">
      <c r="A4686" t="s">
        <v>5599</v>
      </c>
      <c r="B4686" s="170">
        <v>70634</v>
      </c>
    </row>
    <row r="4687" spans="1:2" x14ac:dyDescent="0.25">
      <c r="A4687" t="s">
        <v>5600</v>
      </c>
      <c r="B4687" s="170">
        <v>70648</v>
      </c>
    </row>
    <row r="4688" spans="1:2" x14ac:dyDescent="0.25">
      <c r="A4688" t="s">
        <v>5601</v>
      </c>
      <c r="B4688" s="170">
        <v>70651</v>
      </c>
    </row>
    <row r="4689" spans="1:2" x14ac:dyDescent="0.25">
      <c r="A4689" t="s">
        <v>5602</v>
      </c>
      <c r="B4689" s="170">
        <v>70665</v>
      </c>
    </row>
    <row r="4690" spans="1:2" x14ac:dyDescent="0.25">
      <c r="A4690" t="s">
        <v>5603</v>
      </c>
      <c r="B4690" s="170">
        <v>70679</v>
      </c>
    </row>
    <row r="4691" spans="1:2" x14ac:dyDescent="0.25">
      <c r="A4691" t="s">
        <v>5604</v>
      </c>
      <c r="B4691" s="170">
        <v>70682</v>
      </c>
    </row>
    <row r="4692" spans="1:2" x14ac:dyDescent="0.25">
      <c r="A4692" t="s">
        <v>5605</v>
      </c>
      <c r="B4692" s="170">
        <v>70696</v>
      </c>
    </row>
    <row r="4693" spans="1:2" x14ac:dyDescent="0.25">
      <c r="A4693" t="s">
        <v>5606</v>
      </c>
      <c r="B4693" s="170">
        <v>70706</v>
      </c>
    </row>
    <row r="4694" spans="1:2" x14ac:dyDescent="0.25">
      <c r="A4694" t="s">
        <v>5607</v>
      </c>
      <c r="B4694" s="170">
        <v>70723</v>
      </c>
    </row>
    <row r="4695" spans="1:2" x14ac:dyDescent="0.25">
      <c r="A4695" t="s">
        <v>5608</v>
      </c>
      <c r="B4695" s="170">
        <v>70737</v>
      </c>
    </row>
    <row r="4696" spans="1:2" x14ac:dyDescent="0.25">
      <c r="A4696" t="s">
        <v>5609</v>
      </c>
      <c r="B4696" s="170">
        <v>70768</v>
      </c>
    </row>
    <row r="4697" spans="1:2" x14ac:dyDescent="0.25">
      <c r="A4697" t="s">
        <v>5610</v>
      </c>
      <c r="B4697" s="170">
        <v>70771</v>
      </c>
    </row>
    <row r="4698" spans="1:2" x14ac:dyDescent="0.25">
      <c r="A4698" t="s">
        <v>5611</v>
      </c>
      <c r="B4698" s="170">
        <v>70785</v>
      </c>
    </row>
    <row r="4699" spans="1:2" x14ac:dyDescent="0.25">
      <c r="A4699" t="s">
        <v>5612</v>
      </c>
      <c r="B4699" s="170">
        <v>70799</v>
      </c>
    </row>
    <row r="4700" spans="1:2" x14ac:dyDescent="0.25">
      <c r="A4700" t="s">
        <v>5613</v>
      </c>
      <c r="B4700" s="170">
        <v>70809</v>
      </c>
    </row>
    <row r="4701" spans="1:2" x14ac:dyDescent="0.25">
      <c r="A4701" t="s">
        <v>5614</v>
      </c>
      <c r="B4701" s="170">
        <v>70812</v>
      </c>
    </row>
    <row r="4702" spans="1:2" x14ac:dyDescent="0.25">
      <c r="A4702" t="s">
        <v>5615</v>
      </c>
      <c r="B4702" s="170">
        <v>70860</v>
      </c>
    </row>
    <row r="4703" spans="1:2" x14ac:dyDescent="0.25">
      <c r="A4703" t="s">
        <v>5616</v>
      </c>
      <c r="B4703" s="170">
        <v>72014</v>
      </c>
    </row>
    <row r="4704" spans="1:2" x14ac:dyDescent="0.25">
      <c r="A4704" t="s">
        <v>5617</v>
      </c>
      <c r="B4704" s="170">
        <v>72028</v>
      </c>
    </row>
    <row r="4705" spans="1:2" x14ac:dyDescent="0.25">
      <c r="A4705" t="s">
        <v>5618</v>
      </c>
      <c r="B4705" s="170">
        <v>72031</v>
      </c>
    </row>
    <row r="4706" spans="1:2" x14ac:dyDescent="0.25">
      <c r="A4706" t="s">
        <v>5619</v>
      </c>
      <c r="B4706" s="170">
        <v>72045</v>
      </c>
    </row>
    <row r="4707" spans="1:2" x14ac:dyDescent="0.25">
      <c r="A4707" t="s">
        <v>5620</v>
      </c>
      <c r="B4707" s="170">
        <v>72059</v>
      </c>
    </row>
    <row r="4708" spans="1:2" x14ac:dyDescent="0.25">
      <c r="A4708" t="s">
        <v>5621</v>
      </c>
      <c r="B4708" s="170">
        <v>72062</v>
      </c>
    </row>
    <row r="4709" spans="1:2" x14ac:dyDescent="0.25">
      <c r="A4709" t="s">
        <v>5622</v>
      </c>
      <c r="B4709" s="170">
        <v>72076</v>
      </c>
    </row>
    <row r="4710" spans="1:2" x14ac:dyDescent="0.25">
      <c r="A4710" t="s">
        <v>5623</v>
      </c>
      <c r="B4710" s="170">
        <v>72080</v>
      </c>
    </row>
    <row r="4711" spans="1:2" x14ac:dyDescent="0.25">
      <c r="A4711" t="s">
        <v>5624</v>
      </c>
      <c r="B4711" s="170">
        <v>72093</v>
      </c>
    </row>
    <row r="4712" spans="1:2" x14ac:dyDescent="0.25">
      <c r="A4712" t="s">
        <v>5625</v>
      </c>
      <c r="B4712" s="170">
        <v>72103</v>
      </c>
    </row>
    <row r="4713" spans="1:2" x14ac:dyDescent="0.25">
      <c r="A4713" t="s">
        <v>5626</v>
      </c>
      <c r="B4713" s="170">
        <v>72117</v>
      </c>
    </row>
    <row r="4714" spans="1:2" x14ac:dyDescent="0.25">
      <c r="A4714" t="s">
        <v>5627</v>
      </c>
      <c r="B4714" s="170">
        <v>72120</v>
      </c>
    </row>
    <row r="4715" spans="1:2" x14ac:dyDescent="0.25">
      <c r="A4715" t="s">
        <v>5628</v>
      </c>
      <c r="B4715" s="170">
        <v>72134</v>
      </c>
    </row>
    <row r="4716" spans="1:2" x14ac:dyDescent="0.25">
      <c r="A4716" t="s">
        <v>5629</v>
      </c>
      <c r="B4716" s="170">
        <v>72148</v>
      </c>
    </row>
    <row r="4717" spans="1:2" x14ac:dyDescent="0.25">
      <c r="A4717" t="s">
        <v>5630</v>
      </c>
      <c r="B4717" s="170">
        <v>72151</v>
      </c>
    </row>
    <row r="4718" spans="1:2" x14ac:dyDescent="0.25">
      <c r="A4718" t="s">
        <v>5631</v>
      </c>
      <c r="B4718" s="170">
        <v>72165</v>
      </c>
    </row>
    <row r="4719" spans="1:2" x14ac:dyDescent="0.25">
      <c r="A4719" t="s">
        <v>5632</v>
      </c>
      <c r="B4719" s="170">
        <v>72179</v>
      </c>
    </row>
    <row r="4720" spans="1:2" x14ac:dyDescent="0.25">
      <c r="A4720" t="s">
        <v>5633</v>
      </c>
      <c r="B4720" s="170">
        <v>72182</v>
      </c>
    </row>
    <row r="4721" spans="1:2" x14ac:dyDescent="0.25">
      <c r="A4721" t="s">
        <v>5634</v>
      </c>
      <c r="B4721" s="170">
        <v>72196</v>
      </c>
    </row>
    <row r="4722" spans="1:2" x14ac:dyDescent="0.25">
      <c r="A4722" t="s">
        <v>5635</v>
      </c>
      <c r="B4722" s="170">
        <v>72206</v>
      </c>
    </row>
    <row r="4723" spans="1:2" x14ac:dyDescent="0.25">
      <c r="A4723" t="s">
        <v>5636</v>
      </c>
      <c r="B4723" s="170">
        <v>72211</v>
      </c>
    </row>
    <row r="4724" spans="1:2" x14ac:dyDescent="0.25">
      <c r="A4724" t="s">
        <v>5637</v>
      </c>
      <c r="B4724" s="170">
        <v>72223</v>
      </c>
    </row>
    <row r="4725" spans="1:2" x14ac:dyDescent="0.25">
      <c r="A4725" t="s">
        <v>5638</v>
      </c>
      <c r="B4725" s="170">
        <v>72237</v>
      </c>
    </row>
    <row r="4726" spans="1:2" x14ac:dyDescent="0.25">
      <c r="A4726" t="s">
        <v>5639</v>
      </c>
      <c r="B4726" s="170">
        <v>72240</v>
      </c>
    </row>
    <row r="4727" spans="1:2" x14ac:dyDescent="0.25">
      <c r="A4727" t="s">
        <v>5640</v>
      </c>
      <c r="B4727" s="170">
        <v>72254</v>
      </c>
    </row>
    <row r="4728" spans="1:2" x14ac:dyDescent="0.25">
      <c r="A4728" t="s">
        <v>5641</v>
      </c>
      <c r="B4728" s="170">
        <v>72268</v>
      </c>
    </row>
    <row r="4729" spans="1:2" x14ac:dyDescent="0.25">
      <c r="A4729" t="s">
        <v>5642</v>
      </c>
      <c r="B4729" s="170">
        <v>72271</v>
      </c>
    </row>
    <row r="4730" spans="1:2" x14ac:dyDescent="0.25">
      <c r="A4730" t="s">
        <v>5643</v>
      </c>
      <c r="B4730" s="170">
        <v>72285</v>
      </c>
    </row>
    <row r="4731" spans="1:2" x14ac:dyDescent="0.25">
      <c r="A4731" t="s">
        <v>5644</v>
      </c>
      <c r="B4731" s="170">
        <v>72299</v>
      </c>
    </row>
    <row r="4732" spans="1:2" x14ac:dyDescent="0.25">
      <c r="A4732" t="s">
        <v>5645</v>
      </c>
      <c r="B4732" s="170">
        <v>72309</v>
      </c>
    </row>
    <row r="4733" spans="1:2" x14ac:dyDescent="0.25">
      <c r="A4733" t="s">
        <v>5646</v>
      </c>
      <c r="B4733" s="170">
        <v>72312</v>
      </c>
    </row>
    <row r="4734" spans="1:2" x14ac:dyDescent="0.25">
      <c r="A4734" t="s">
        <v>5647</v>
      </c>
      <c r="B4734" s="170">
        <v>72337</v>
      </c>
    </row>
    <row r="4735" spans="1:2" x14ac:dyDescent="0.25">
      <c r="A4735" t="s">
        <v>5648</v>
      </c>
      <c r="B4735" s="170">
        <v>72343</v>
      </c>
    </row>
    <row r="4736" spans="1:2" x14ac:dyDescent="0.25">
      <c r="A4736" t="s">
        <v>5649</v>
      </c>
      <c r="B4736" s="170">
        <v>72357</v>
      </c>
    </row>
    <row r="4737" spans="1:2" x14ac:dyDescent="0.25">
      <c r="A4737" t="s">
        <v>5650</v>
      </c>
      <c r="B4737" s="170">
        <v>72360</v>
      </c>
    </row>
    <row r="4738" spans="1:2" x14ac:dyDescent="0.25">
      <c r="A4738" t="s">
        <v>5651</v>
      </c>
      <c r="B4738" s="170">
        <v>72374</v>
      </c>
    </row>
    <row r="4739" spans="1:2" x14ac:dyDescent="0.25">
      <c r="A4739" t="s">
        <v>5652</v>
      </c>
      <c r="B4739" s="170">
        <v>72391</v>
      </c>
    </row>
    <row r="4740" spans="1:2" x14ac:dyDescent="0.25">
      <c r="A4740" t="s">
        <v>5653</v>
      </c>
      <c r="B4740" s="170">
        <v>72401</v>
      </c>
    </row>
    <row r="4741" spans="1:2" x14ac:dyDescent="0.25">
      <c r="A4741" t="s">
        <v>5654</v>
      </c>
      <c r="B4741" s="170">
        <v>72429</v>
      </c>
    </row>
    <row r="4742" spans="1:2" x14ac:dyDescent="0.25">
      <c r="A4742" t="s">
        <v>5655</v>
      </c>
      <c r="B4742" s="170">
        <v>72432</v>
      </c>
    </row>
    <row r="4743" spans="1:2" x14ac:dyDescent="0.25">
      <c r="A4743" t="s">
        <v>5656</v>
      </c>
      <c r="B4743" s="170">
        <v>72446</v>
      </c>
    </row>
    <row r="4744" spans="1:2" x14ac:dyDescent="0.25">
      <c r="A4744" t="s">
        <v>5657</v>
      </c>
      <c r="B4744" s="170">
        <v>72452</v>
      </c>
    </row>
    <row r="4745" spans="1:2" x14ac:dyDescent="0.25">
      <c r="A4745" t="s">
        <v>5658</v>
      </c>
      <c r="B4745" s="170">
        <v>72463</v>
      </c>
    </row>
    <row r="4746" spans="1:2" x14ac:dyDescent="0.25">
      <c r="A4746" t="s">
        <v>5659</v>
      </c>
      <c r="B4746" s="170">
        <v>72477</v>
      </c>
    </row>
    <row r="4747" spans="1:2" x14ac:dyDescent="0.25">
      <c r="A4747" t="s">
        <v>5660</v>
      </c>
      <c r="B4747" s="170">
        <v>72480</v>
      </c>
    </row>
    <row r="4748" spans="1:2" x14ac:dyDescent="0.25">
      <c r="A4748" t="s">
        <v>5661</v>
      </c>
      <c r="B4748" s="170">
        <v>72494</v>
      </c>
    </row>
    <row r="4749" spans="1:2" x14ac:dyDescent="0.25">
      <c r="A4749" t="s">
        <v>5662</v>
      </c>
      <c r="B4749" s="170">
        <v>72504</v>
      </c>
    </row>
    <row r="4750" spans="1:2" x14ac:dyDescent="0.25">
      <c r="A4750" t="s">
        <v>5663</v>
      </c>
      <c r="B4750" s="170">
        <v>72518</v>
      </c>
    </row>
    <row r="4751" spans="1:2" x14ac:dyDescent="0.25">
      <c r="A4751" t="s">
        <v>5664</v>
      </c>
      <c r="B4751" s="170">
        <v>72521</v>
      </c>
    </row>
    <row r="4752" spans="1:2" x14ac:dyDescent="0.25">
      <c r="A4752" t="s">
        <v>5665</v>
      </c>
      <c r="B4752" s="170">
        <v>72535</v>
      </c>
    </row>
    <row r="4753" spans="1:2" x14ac:dyDescent="0.25">
      <c r="A4753" t="s">
        <v>5666</v>
      </c>
      <c r="B4753" s="170">
        <v>72549</v>
      </c>
    </row>
    <row r="4754" spans="1:2" x14ac:dyDescent="0.25">
      <c r="A4754" t="s">
        <v>5667</v>
      </c>
      <c r="B4754" s="170">
        <v>72552</v>
      </c>
    </row>
    <row r="4755" spans="1:2" x14ac:dyDescent="0.25">
      <c r="A4755" t="s">
        <v>5668</v>
      </c>
      <c r="B4755" s="170">
        <v>72566</v>
      </c>
    </row>
    <row r="4756" spans="1:2" x14ac:dyDescent="0.25">
      <c r="A4756" t="s">
        <v>5669</v>
      </c>
      <c r="B4756" s="170">
        <v>72578</v>
      </c>
    </row>
    <row r="4757" spans="1:2" x14ac:dyDescent="0.25">
      <c r="A4757" t="s">
        <v>5670</v>
      </c>
      <c r="B4757" s="170">
        <v>72583</v>
      </c>
    </row>
    <row r="4758" spans="1:2" x14ac:dyDescent="0.25">
      <c r="A4758" t="s">
        <v>5671</v>
      </c>
      <c r="B4758" s="170">
        <v>72597</v>
      </c>
    </row>
    <row r="4759" spans="1:2" x14ac:dyDescent="0.25">
      <c r="A4759" t="s">
        <v>5672</v>
      </c>
      <c r="B4759" s="170">
        <v>72607</v>
      </c>
    </row>
    <row r="4760" spans="1:2" x14ac:dyDescent="0.25">
      <c r="A4760" t="s">
        <v>5673</v>
      </c>
      <c r="B4760" s="170">
        <v>72610</v>
      </c>
    </row>
    <row r="4761" spans="1:2" x14ac:dyDescent="0.25">
      <c r="A4761" t="s">
        <v>5674</v>
      </c>
      <c r="B4761" s="170">
        <v>72624</v>
      </c>
    </row>
    <row r="4762" spans="1:2" x14ac:dyDescent="0.25">
      <c r="A4762" t="s">
        <v>5675</v>
      </c>
      <c r="B4762" s="170">
        <v>72638</v>
      </c>
    </row>
    <row r="4763" spans="1:2" x14ac:dyDescent="0.25">
      <c r="A4763" t="s">
        <v>5676</v>
      </c>
      <c r="B4763" s="170">
        <v>72641</v>
      </c>
    </row>
    <row r="4764" spans="1:2" x14ac:dyDescent="0.25">
      <c r="A4764" t="s">
        <v>5677</v>
      </c>
      <c r="B4764" s="170">
        <v>72655</v>
      </c>
    </row>
    <row r="4765" spans="1:2" x14ac:dyDescent="0.25">
      <c r="A4765" t="s">
        <v>5678</v>
      </c>
      <c r="B4765" s="170">
        <v>72669</v>
      </c>
    </row>
    <row r="4766" spans="1:2" x14ac:dyDescent="0.25">
      <c r="A4766" t="s">
        <v>5679</v>
      </c>
      <c r="B4766" s="170">
        <v>72672</v>
      </c>
    </row>
    <row r="4767" spans="1:2" x14ac:dyDescent="0.25">
      <c r="A4767" t="s">
        <v>5680</v>
      </c>
      <c r="B4767" s="170">
        <v>72686</v>
      </c>
    </row>
    <row r="4768" spans="1:2" x14ac:dyDescent="0.25">
      <c r="A4768" t="s">
        <v>5681</v>
      </c>
      <c r="B4768" s="170">
        <v>72693</v>
      </c>
    </row>
    <row r="4769" spans="1:2" x14ac:dyDescent="0.25">
      <c r="A4769" t="s">
        <v>5682</v>
      </c>
      <c r="B4769" s="170">
        <v>72709</v>
      </c>
    </row>
    <row r="4770" spans="1:2" x14ac:dyDescent="0.25">
      <c r="A4770" t="s">
        <v>5683</v>
      </c>
      <c r="B4770" s="170">
        <v>72713</v>
      </c>
    </row>
    <row r="4771" spans="1:2" x14ac:dyDescent="0.25">
      <c r="A4771" t="s">
        <v>5684</v>
      </c>
      <c r="B4771" s="170">
        <v>72727</v>
      </c>
    </row>
    <row r="4772" spans="1:2" x14ac:dyDescent="0.25">
      <c r="A4772" t="s">
        <v>5685</v>
      </c>
      <c r="B4772" s="170">
        <v>72730</v>
      </c>
    </row>
    <row r="4773" spans="1:2" x14ac:dyDescent="0.25">
      <c r="A4773" t="s">
        <v>5686</v>
      </c>
      <c r="B4773" s="170">
        <v>72744</v>
      </c>
    </row>
    <row r="4774" spans="1:2" x14ac:dyDescent="0.25">
      <c r="A4774" t="s">
        <v>5687</v>
      </c>
      <c r="B4774" s="170">
        <v>72758</v>
      </c>
    </row>
    <row r="4775" spans="1:2" x14ac:dyDescent="0.25">
      <c r="A4775" t="s">
        <v>5688</v>
      </c>
      <c r="B4775" s="170">
        <v>72761</v>
      </c>
    </row>
    <row r="4776" spans="1:2" x14ac:dyDescent="0.25">
      <c r="A4776" t="s">
        <v>5689</v>
      </c>
      <c r="B4776" s="170">
        <v>72775</v>
      </c>
    </row>
    <row r="4777" spans="1:2" x14ac:dyDescent="0.25">
      <c r="A4777" t="s">
        <v>5690</v>
      </c>
      <c r="B4777" s="170">
        <v>72789</v>
      </c>
    </row>
    <row r="4778" spans="1:2" x14ac:dyDescent="0.25">
      <c r="A4778" t="s">
        <v>5691</v>
      </c>
      <c r="B4778" s="170">
        <v>72792</v>
      </c>
    </row>
    <row r="4779" spans="1:2" x14ac:dyDescent="0.25">
      <c r="A4779" t="s">
        <v>5692</v>
      </c>
      <c r="B4779" s="170">
        <v>72802</v>
      </c>
    </row>
    <row r="4780" spans="1:2" x14ac:dyDescent="0.25">
      <c r="A4780" t="s">
        <v>5693</v>
      </c>
      <c r="B4780" s="170">
        <v>72816</v>
      </c>
    </row>
    <row r="4781" spans="1:2" x14ac:dyDescent="0.25">
      <c r="A4781" t="s">
        <v>5694</v>
      </c>
      <c r="B4781" s="170">
        <v>72824</v>
      </c>
    </row>
    <row r="4782" spans="1:2" x14ac:dyDescent="0.25">
      <c r="A4782" t="s">
        <v>5695</v>
      </c>
      <c r="B4782" s="170">
        <v>72833</v>
      </c>
    </row>
    <row r="4783" spans="1:2" x14ac:dyDescent="0.25">
      <c r="A4783" t="s">
        <v>5696</v>
      </c>
      <c r="B4783" s="170">
        <v>72847</v>
      </c>
    </row>
    <row r="4784" spans="1:2" x14ac:dyDescent="0.25">
      <c r="A4784" t="s">
        <v>5697</v>
      </c>
      <c r="B4784" s="170">
        <v>72850</v>
      </c>
    </row>
    <row r="4785" spans="1:2" x14ac:dyDescent="0.25">
      <c r="A4785" t="s">
        <v>5698</v>
      </c>
      <c r="B4785" s="170">
        <v>72864</v>
      </c>
    </row>
    <row r="4786" spans="1:2" x14ac:dyDescent="0.25">
      <c r="A4786" t="s">
        <v>5699</v>
      </c>
      <c r="B4786" s="170">
        <v>72878</v>
      </c>
    </row>
    <row r="4787" spans="1:2" x14ac:dyDescent="0.25">
      <c r="A4787" t="s">
        <v>5700</v>
      </c>
      <c r="B4787" s="170">
        <v>72881</v>
      </c>
    </row>
    <row r="4788" spans="1:2" x14ac:dyDescent="0.25">
      <c r="A4788" t="s">
        <v>5701</v>
      </c>
      <c r="B4788" s="170">
        <v>72895</v>
      </c>
    </row>
    <row r="4789" spans="1:2" x14ac:dyDescent="0.25">
      <c r="A4789" t="s">
        <v>5702</v>
      </c>
      <c r="B4789" s="170">
        <v>72919</v>
      </c>
    </row>
    <row r="4790" spans="1:2" x14ac:dyDescent="0.25">
      <c r="A4790" t="s">
        <v>5703</v>
      </c>
      <c r="B4790" s="170">
        <v>72922</v>
      </c>
    </row>
    <row r="4791" spans="1:2" x14ac:dyDescent="0.25">
      <c r="A4791" t="s">
        <v>5704</v>
      </c>
      <c r="B4791" s="170">
        <v>72936</v>
      </c>
    </row>
    <row r="4792" spans="1:2" x14ac:dyDescent="0.25">
      <c r="A4792" t="s">
        <v>5705</v>
      </c>
      <c r="B4792" s="170">
        <v>72940</v>
      </c>
    </row>
    <row r="4793" spans="1:2" x14ac:dyDescent="0.25">
      <c r="A4793" t="s">
        <v>5706</v>
      </c>
      <c r="B4793" s="170">
        <v>72953</v>
      </c>
    </row>
    <row r="4794" spans="1:2" x14ac:dyDescent="0.25">
      <c r="A4794" t="s">
        <v>5707</v>
      </c>
      <c r="B4794" s="170">
        <v>72967</v>
      </c>
    </row>
    <row r="4795" spans="1:2" x14ac:dyDescent="0.25">
      <c r="A4795" t="s">
        <v>5708</v>
      </c>
      <c r="B4795" s="170">
        <v>72970</v>
      </c>
    </row>
    <row r="4796" spans="1:2" x14ac:dyDescent="0.25">
      <c r="A4796" t="s">
        <v>5709</v>
      </c>
      <c r="B4796" s="170">
        <v>72998</v>
      </c>
    </row>
    <row r="4797" spans="1:2" x14ac:dyDescent="0.25">
      <c r="A4797" t="s">
        <v>5710</v>
      </c>
      <c r="B4797" s="170">
        <v>73002</v>
      </c>
    </row>
    <row r="4798" spans="1:2" x14ac:dyDescent="0.25">
      <c r="A4798" t="s">
        <v>5711</v>
      </c>
      <c r="B4798" s="170">
        <v>73016</v>
      </c>
    </row>
    <row r="4799" spans="1:2" x14ac:dyDescent="0.25">
      <c r="A4799" t="s">
        <v>5712</v>
      </c>
      <c r="B4799" s="170">
        <v>73033</v>
      </c>
    </row>
    <row r="4800" spans="1:2" x14ac:dyDescent="0.25">
      <c r="A4800" t="s">
        <v>5713</v>
      </c>
      <c r="B4800" s="170">
        <v>73047</v>
      </c>
    </row>
    <row r="4801" spans="1:2" x14ac:dyDescent="0.25">
      <c r="A4801" t="s">
        <v>5714</v>
      </c>
      <c r="B4801" s="170">
        <v>73050</v>
      </c>
    </row>
    <row r="4802" spans="1:2" x14ac:dyDescent="0.25">
      <c r="A4802" t="s">
        <v>5715</v>
      </c>
      <c r="B4802" s="170">
        <v>73078</v>
      </c>
    </row>
    <row r="4803" spans="1:2" x14ac:dyDescent="0.25">
      <c r="A4803" t="s">
        <v>5716</v>
      </c>
      <c r="B4803" s="170">
        <v>73081</v>
      </c>
    </row>
    <row r="4804" spans="1:2" x14ac:dyDescent="0.25">
      <c r="A4804" t="s">
        <v>5717</v>
      </c>
      <c r="B4804" s="170">
        <v>73095</v>
      </c>
    </row>
    <row r="4805" spans="1:2" x14ac:dyDescent="0.25">
      <c r="A4805" t="s">
        <v>5718</v>
      </c>
      <c r="B4805" s="170">
        <v>73105</v>
      </c>
    </row>
    <row r="4806" spans="1:2" x14ac:dyDescent="0.25">
      <c r="A4806" t="s">
        <v>5719</v>
      </c>
      <c r="B4806" s="170">
        <v>73119</v>
      </c>
    </row>
    <row r="4807" spans="1:2" x14ac:dyDescent="0.25">
      <c r="A4807" t="s">
        <v>5720</v>
      </c>
      <c r="B4807" s="170">
        <v>73122</v>
      </c>
    </row>
    <row r="4808" spans="1:2" x14ac:dyDescent="0.25">
      <c r="A4808" t="s">
        <v>5721</v>
      </c>
      <c r="B4808" s="170">
        <v>73136</v>
      </c>
    </row>
    <row r="4809" spans="1:2" x14ac:dyDescent="0.25">
      <c r="A4809" t="s">
        <v>5722</v>
      </c>
      <c r="B4809" s="170">
        <v>73147</v>
      </c>
    </row>
    <row r="4810" spans="1:2" x14ac:dyDescent="0.25">
      <c r="A4810" t="s">
        <v>5723</v>
      </c>
      <c r="B4810" s="170">
        <v>73167</v>
      </c>
    </row>
    <row r="4811" spans="1:2" x14ac:dyDescent="0.25">
      <c r="A4811" t="s">
        <v>5724</v>
      </c>
      <c r="B4811" s="170">
        <v>73170</v>
      </c>
    </row>
    <row r="4812" spans="1:2" x14ac:dyDescent="0.25">
      <c r="A4812" t="s">
        <v>5725</v>
      </c>
      <c r="B4812" s="170">
        <v>73184</v>
      </c>
    </row>
    <row r="4813" spans="1:2" x14ac:dyDescent="0.25">
      <c r="A4813" t="s">
        <v>5726</v>
      </c>
      <c r="B4813" s="170">
        <v>73198</v>
      </c>
    </row>
    <row r="4814" spans="1:2" x14ac:dyDescent="0.25">
      <c r="A4814" t="s">
        <v>5727</v>
      </c>
      <c r="B4814" s="170">
        <v>73208</v>
      </c>
    </row>
    <row r="4815" spans="1:2" x14ac:dyDescent="0.25">
      <c r="A4815" t="s">
        <v>5728</v>
      </c>
      <c r="B4815" s="170">
        <v>73211</v>
      </c>
    </row>
    <row r="4816" spans="1:2" x14ac:dyDescent="0.25">
      <c r="A4816" t="s">
        <v>5729</v>
      </c>
      <c r="B4816" s="170">
        <v>73225</v>
      </c>
    </row>
    <row r="4817" spans="1:2" x14ac:dyDescent="0.25">
      <c r="A4817" t="s">
        <v>5730</v>
      </c>
      <c r="B4817" s="170">
        <v>73242</v>
      </c>
    </row>
    <row r="4818" spans="1:2" x14ac:dyDescent="0.25">
      <c r="A4818" t="s">
        <v>5731</v>
      </c>
      <c r="B4818" s="170">
        <v>73256</v>
      </c>
    </row>
    <row r="4819" spans="1:2" x14ac:dyDescent="0.25">
      <c r="A4819" t="s">
        <v>5732</v>
      </c>
      <c r="B4819" s="170">
        <v>73262</v>
      </c>
    </row>
    <row r="4820" spans="1:2" x14ac:dyDescent="0.25">
      <c r="A4820" t="s">
        <v>5733</v>
      </c>
      <c r="B4820" s="170">
        <v>73273</v>
      </c>
    </row>
    <row r="4821" spans="1:2" x14ac:dyDescent="0.25">
      <c r="A4821" t="s">
        <v>5734</v>
      </c>
      <c r="B4821" s="170">
        <v>73287</v>
      </c>
    </row>
    <row r="4822" spans="1:2" x14ac:dyDescent="0.25">
      <c r="A4822" t="s">
        <v>5735</v>
      </c>
      <c r="B4822" s="170">
        <v>73290</v>
      </c>
    </row>
    <row r="4823" spans="1:2" x14ac:dyDescent="0.25">
      <c r="A4823" t="s">
        <v>5736</v>
      </c>
      <c r="B4823" s="170">
        <v>73300</v>
      </c>
    </row>
    <row r="4824" spans="1:2" x14ac:dyDescent="0.25">
      <c r="A4824" t="s">
        <v>5737</v>
      </c>
      <c r="B4824" s="170">
        <v>73314</v>
      </c>
    </row>
    <row r="4825" spans="1:2" x14ac:dyDescent="0.25">
      <c r="A4825" t="s">
        <v>5738</v>
      </c>
      <c r="B4825" s="170">
        <v>73328</v>
      </c>
    </row>
    <row r="4826" spans="1:2" x14ac:dyDescent="0.25">
      <c r="A4826" t="s">
        <v>5739</v>
      </c>
      <c r="B4826" s="170">
        <v>73331</v>
      </c>
    </row>
    <row r="4827" spans="1:2" x14ac:dyDescent="0.25">
      <c r="A4827" t="s">
        <v>5740</v>
      </c>
      <c r="B4827" s="170">
        <v>73345</v>
      </c>
    </row>
    <row r="4828" spans="1:2" x14ac:dyDescent="0.25">
      <c r="A4828" t="s">
        <v>5741</v>
      </c>
      <c r="B4828" s="170">
        <v>73359</v>
      </c>
    </row>
    <row r="4829" spans="1:2" x14ac:dyDescent="0.25">
      <c r="A4829" t="s">
        <v>5742</v>
      </c>
      <c r="B4829" s="170">
        <v>73362</v>
      </c>
    </row>
    <row r="4830" spans="1:2" x14ac:dyDescent="0.25">
      <c r="A4830" t="s">
        <v>5743</v>
      </c>
      <c r="B4830" s="170">
        <v>73376</v>
      </c>
    </row>
    <row r="4831" spans="1:2" x14ac:dyDescent="0.25">
      <c r="A4831" t="s">
        <v>5744</v>
      </c>
      <c r="B4831" s="170">
        <v>73388</v>
      </c>
    </row>
    <row r="4832" spans="1:2" x14ac:dyDescent="0.25">
      <c r="A4832" t="s">
        <v>5745</v>
      </c>
      <c r="B4832" s="170">
        <v>73393</v>
      </c>
    </row>
    <row r="4833" spans="1:2" x14ac:dyDescent="0.25">
      <c r="A4833" t="s">
        <v>5746</v>
      </c>
      <c r="B4833" s="170">
        <v>73403</v>
      </c>
    </row>
    <row r="4834" spans="1:2" x14ac:dyDescent="0.25">
      <c r="A4834" t="s">
        <v>5747</v>
      </c>
      <c r="B4834" s="170">
        <v>73417</v>
      </c>
    </row>
    <row r="4835" spans="1:2" x14ac:dyDescent="0.25">
      <c r="A4835" t="s">
        <v>5748</v>
      </c>
      <c r="B4835" s="170">
        <v>73420</v>
      </c>
    </row>
    <row r="4836" spans="1:2" x14ac:dyDescent="0.25">
      <c r="A4836" t="s">
        <v>5749</v>
      </c>
      <c r="B4836" s="170">
        <v>73434</v>
      </c>
    </row>
    <row r="4837" spans="1:2" x14ac:dyDescent="0.25">
      <c r="A4837" t="s">
        <v>5750</v>
      </c>
      <c r="B4837" s="170">
        <v>73448</v>
      </c>
    </row>
    <row r="4838" spans="1:2" x14ac:dyDescent="0.25">
      <c r="A4838" t="s">
        <v>5751</v>
      </c>
      <c r="B4838" s="170">
        <v>73451</v>
      </c>
    </row>
    <row r="4839" spans="1:2" x14ac:dyDescent="0.25">
      <c r="A4839" t="s">
        <v>5752</v>
      </c>
      <c r="B4839" s="170">
        <v>73465</v>
      </c>
    </row>
    <row r="4840" spans="1:2" x14ac:dyDescent="0.25">
      <c r="A4840" t="s">
        <v>5753</v>
      </c>
      <c r="B4840" s="170">
        <v>73479</v>
      </c>
    </row>
    <row r="4841" spans="1:2" x14ac:dyDescent="0.25">
      <c r="A4841" t="s">
        <v>5754</v>
      </c>
      <c r="B4841" s="170">
        <v>73482</v>
      </c>
    </row>
    <row r="4842" spans="1:2" x14ac:dyDescent="0.25">
      <c r="A4842" t="s">
        <v>5755</v>
      </c>
      <c r="B4842" s="170">
        <v>73496</v>
      </c>
    </row>
    <row r="4843" spans="1:2" x14ac:dyDescent="0.25">
      <c r="A4843" t="s">
        <v>5756</v>
      </c>
      <c r="B4843" s="170">
        <v>73506</v>
      </c>
    </row>
    <row r="4844" spans="1:2" x14ac:dyDescent="0.25">
      <c r="A4844" t="s">
        <v>5757</v>
      </c>
      <c r="B4844" s="170">
        <v>73519</v>
      </c>
    </row>
    <row r="4845" spans="1:2" x14ac:dyDescent="0.25">
      <c r="A4845" t="s">
        <v>5758</v>
      </c>
      <c r="B4845" s="170">
        <v>73523</v>
      </c>
    </row>
    <row r="4846" spans="1:2" x14ac:dyDescent="0.25">
      <c r="A4846" t="s">
        <v>5759</v>
      </c>
      <c r="B4846" s="170">
        <v>73537</v>
      </c>
    </row>
    <row r="4847" spans="1:2" x14ac:dyDescent="0.25">
      <c r="A4847" t="s">
        <v>5760</v>
      </c>
      <c r="B4847" s="170">
        <v>73540</v>
      </c>
    </row>
    <row r="4848" spans="1:2" x14ac:dyDescent="0.25">
      <c r="A4848" t="s">
        <v>5761</v>
      </c>
      <c r="B4848" s="170">
        <v>73554</v>
      </c>
    </row>
    <row r="4849" spans="1:2" x14ac:dyDescent="0.25">
      <c r="A4849" t="s">
        <v>5762</v>
      </c>
      <c r="B4849" s="170">
        <v>73568</v>
      </c>
    </row>
    <row r="4850" spans="1:2" x14ac:dyDescent="0.25">
      <c r="A4850" t="s">
        <v>5763</v>
      </c>
      <c r="B4850" s="170">
        <v>73571</v>
      </c>
    </row>
    <row r="4851" spans="1:2" x14ac:dyDescent="0.25">
      <c r="A4851" t="s">
        <v>5764</v>
      </c>
      <c r="B4851" s="170">
        <v>73585</v>
      </c>
    </row>
    <row r="4852" spans="1:2" x14ac:dyDescent="0.25">
      <c r="A4852" t="s">
        <v>5765</v>
      </c>
      <c r="B4852" s="170">
        <v>73599</v>
      </c>
    </row>
    <row r="4853" spans="1:2" x14ac:dyDescent="0.25">
      <c r="A4853" t="s">
        <v>5766</v>
      </c>
      <c r="B4853" s="170">
        <v>73609</v>
      </c>
    </row>
    <row r="4854" spans="1:2" x14ac:dyDescent="0.25">
      <c r="A4854" t="s">
        <v>5767</v>
      </c>
      <c r="B4854" s="170">
        <v>73612</v>
      </c>
    </row>
    <row r="4855" spans="1:2" x14ac:dyDescent="0.25">
      <c r="A4855" t="s">
        <v>5768</v>
      </c>
      <c r="B4855" s="170">
        <v>73626</v>
      </c>
    </row>
    <row r="4856" spans="1:2" x14ac:dyDescent="0.25">
      <c r="A4856" t="s">
        <v>5769</v>
      </c>
      <c r="B4856" s="170">
        <v>73634</v>
      </c>
    </row>
    <row r="4857" spans="1:2" x14ac:dyDescent="0.25">
      <c r="A4857" t="s">
        <v>5770</v>
      </c>
      <c r="B4857" s="170">
        <v>73643</v>
      </c>
    </row>
    <row r="4858" spans="1:2" x14ac:dyDescent="0.25">
      <c r="A4858" t="s">
        <v>5771</v>
      </c>
      <c r="B4858" s="170">
        <v>73657</v>
      </c>
    </row>
    <row r="4859" spans="1:2" x14ac:dyDescent="0.25">
      <c r="A4859" t="s">
        <v>5772</v>
      </c>
      <c r="B4859" s="170">
        <v>73660</v>
      </c>
    </row>
    <row r="4860" spans="1:2" x14ac:dyDescent="0.25">
      <c r="A4860" t="s">
        <v>5773</v>
      </c>
      <c r="B4860" s="170">
        <v>73674</v>
      </c>
    </row>
    <row r="4861" spans="1:2" x14ac:dyDescent="0.25">
      <c r="A4861" t="s">
        <v>5774</v>
      </c>
      <c r="B4861" s="170">
        <v>73688</v>
      </c>
    </row>
    <row r="4862" spans="1:2" x14ac:dyDescent="0.25">
      <c r="A4862" t="s">
        <v>5775</v>
      </c>
      <c r="B4862" s="170">
        <v>73691</v>
      </c>
    </row>
    <row r="4863" spans="1:2" x14ac:dyDescent="0.25">
      <c r="A4863" t="s">
        <v>5776</v>
      </c>
      <c r="B4863" s="170">
        <v>73701</v>
      </c>
    </row>
    <row r="4864" spans="1:2" x14ac:dyDescent="0.25">
      <c r="A4864" t="s">
        <v>5777</v>
      </c>
      <c r="B4864" s="170">
        <v>73715</v>
      </c>
    </row>
    <row r="4865" spans="1:2" x14ac:dyDescent="0.25">
      <c r="A4865" t="s">
        <v>5778</v>
      </c>
      <c r="B4865" s="170">
        <v>73729</v>
      </c>
    </row>
    <row r="4866" spans="1:2" x14ac:dyDescent="0.25">
      <c r="A4866" t="s">
        <v>5779</v>
      </c>
      <c r="B4866" s="170">
        <v>73732</v>
      </c>
    </row>
    <row r="4867" spans="1:2" x14ac:dyDescent="0.25">
      <c r="A4867" t="s">
        <v>5780</v>
      </c>
      <c r="B4867" s="170">
        <v>73746</v>
      </c>
    </row>
    <row r="4868" spans="1:2" x14ac:dyDescent="0.25">
      <c r="A4868" t="s">
        <v>5781</v>
      </c>
      <c r="B4868" s="170">
        <v>73750</v>
      </c>
    </row>
    <row r="4869" spans="1:2" x14ac:dyDescent="0.25">
      <c r="A4869" t="s">
        <v>5782</v>
      </c>
      <c r="B4869" s="170">
        <v>73763</v>
      </c>
    </row>
    <row r="4870" spans="1:2" x14ac:dyDescent="0.25">
      <c r="A4870" t="s">
        <v>5783</v>
      </c>
      <c r="B4870" s="170">
        <v>73777</v>
      </c>
    </row>
    <row r="4871" spans="1:2" x14ac:dyDescent="0.25">
      <c r="A4871" t="s">
        <v>5784</v>
      </c>
      <c r="B4871" s="170">
        <v>73780</v>
      </c>
    </row>
    <row r="4872" spans="1:2" x14ac:dyDescent="0.25">
      <c r="A4872" t="s">
        <v>5785</v>
      </c>
      <c r="B4872" s="170">
        <v>73794</v>
      </c>
    </row>
    <row r="4873" spans="1:2" x14ac:dyDescent="0.25">
      <c r="A4873" t="s">
        <v>5786</v>
      </c>
      <c r="B4873" s="170">
        <v>73804</v>
      </c>
    </row>
    <row r="4874" spans="1:2" x14ac:dyDescent="0.25">
      <c r="A4874" t="s">
        <v>5787</v>
      </c>
      <c r="B4874" s="170">
        <v>73818</v>
      </c>
    </row>
    <row r="4875" spans="1:2" x14ac:dyDescent="0.25">
      <c r="A4875" t="s">
        <v>5788</v>
      </c>
      <c r="B4875" s="170">
        <v>73821</v>
      </c>
    </row>
    <row r="4876" spans="1:2" x14ac:dyDescent="0.25">
      <c r="A4876" t="s">
        <v>5789</v>
      </c>
      <c r="B4876" s="170">
        <v>73866</v>
      </c>
    </row>
    <row r="4877" spans="1:2" x14ac:dyDescent="0.25">
      <c r="A4877" t="s">
        <v>5790</v>
      </c>
      <c r="B4877" s="170">
        <v>73883</v>
      </c>
    </row>
    <row r="4878" spans="1:2" x14ac:dyDescent="0.25">
      <c r="A4878" t="s">
        <v>5791</v>
      </c>
      <c r="B4878" s="170">
        <v>73897</v>
      </c>
    </row>
    <row r="4879" spans="1:2" x14ac:dyDescent="0.25">
      <c r="A4879" t="s">
        <v>5792</v>
      </c>
      <c r="B4879" s="170">
        <v>73924</v>
      </c>
    </row>
    <row r="4880" spans="1:2" x14ac:dyDescent="0.25">
      <c r="A4880" t="s">
        <v>5793</v>
      </c>
      <c r="B4880" s="170">
        <v>75013</v>
      </c>
    </row>
    <row r="4881" spans="1:2" x14ac:dyDescent="0.25">
      <c r="A4881" t="s">
        <v>5794</v>
      </c>
      <c r="B4881" s="170">
        <v>75023</v>
      </c>
    </row>
    <row r="4882" spans="1:2" x14ac:dyDescent="0.25">
      <c r="A4882" t="s">
        <v>5795</v>
      </c>
      <c r="B4882" s="170">
        <v>75037</v>
      </c>
    </row>
    <row r="4883" spans="1:2" x14ac:dyDescent="0.25">
      <c r="A4883" t="s">
        <v>5796</v>
      </c>
      <c r="B4883" s="170">
        <v>75040</v>
      </c>
    </row>
    <row r="4884" spans="1:2" x14ac:dyDescent="0.25">
      <c r="A4884" t="s">
        <v>5797</v>
      </c>
      <c r="B4884" s="170">
        <v>75054</v>
      </c>
    </row>
    <row r="4885" spans="1:2" x14ac:dyDescent="0.25">
      <c r="A4885" t="s">
        <v>5798</v>
      </c>
      <c r="B4885" s="170">
        <v>75068</v>
      </c>
    </row>
    <row r="4886" spans="1:2" x14ac:dyDescent="0.25">
      <c r="A4886" t="s">
        <v>5799</v>
      </c>
      <c r="B4886" s="170">
        <v>75085</v>
      </c>
    </row>
    <row r="4887" spans="1:2" x14ac:dyDescent="0.25">
      <c r="A4887" t="s">
        <v>5800</v>
      </c>
      <c r="B4887" s="170">
        <v>75099</v>
      </c>
    </row>
    <row r="4888" spans="1:2" x14ac:dyDescent="0.25">
      <c r="A4888" t="s">
        <v>5801</v>
      </c>
      <c r="B4888" s="170">
        <v>75112</v>
      </c>
    </row>
    <row r="4889" spans="1:2" x14ac:dyDescent="0.25">
      <c r="A4889" t="s">
        <v>5802</v>
      </c>
      <c r="B4889" s="170">
        <v>75139</v>
      </c>
    </row>
    <row r="4890" spans="1:2" x14ac:dyDescent="0.25">
      <c r="A4890" t="s">
        <v>5803</v>
      </c>
      <c r="B4890" s="170">
        <v>75143</v>
      </c>
    </row>
    <row r="4891" spans="1:2" x14ac:dyDescent="0.25">
      <c r="A4891" t="s">
        <v>5804</v>
      </c>
      <c r="B4891" s="170">
        <v>75157</v>
      </c>
    </row>
    <row r="4892" spans="1:2" x14ac:dyDescent="0.25">
      <c r="A4892" t="s">
        <v>5805</v>
      </c>
      <c r="B4892" s="170">
        <v>75174</v>
      </c>
    </row>
    <row r="4893" spans="1:2" x14ac:dyDescent="0.25">
      <c r="A4893" t="s">
        <v>5806</v>
      </c>
      <c r="B4893" s="170">
        <v>75188</v>
      </c>
    </row>
    <row r="4894" spans="1:2" x14ac:dyDescent="0.25">
      <c r="A4894" t="s">
        <v>5807</v>
      </c>
      <c r="B4894" s="170">
        <v>75191</v>
      </c>
    </row>
    <row r="4895" spans="1:2" x14ac:dyDescent="0.25">
      <c r="A4895" t="s">
        <v>5808</v>
      </c>
      <c r="B4895" s="170">
        <v>75201</v>
      </c>
    </row>
    <row r="4896" spans="1:2" x14ac:dyDescent="0.25">
      <c r="A4896" t="s">
        <v>5809</v>
      </c>
      <c r="B4896" s="170">
        <v>75215</v>
      </c>
    </row>
    <row r="4897" spans="1:2" x14ac:dyDescent="0.25">
      <c r="A4897" t="s">
        <v>5810</v>
      </c>
      <c r="B4897" s="170">
        <v>75229</v>
      </c>
    </row>
    <row r="4898" spans="1:2" x14ac:dyDescent="0.25">
      <c r="A4898" t="s">
        <v>5811</v>
      </c>
      <c r="B4898" s="170">
        <v>75232</v>
      </c>
    </row>
    <row r="4899" spans="1:2" x14ac:dyDescent="0.25">
      <c r="A4899" t="s">
        <v>5812</v>
      </c>
      <c r="B4899" s="170">
        <v>75246</v>
      </c>
    </row>
    <row r="4900" spans="1:2" x14ac:dyDescent="0.25">
      <c r="A4900" t="s">
        <v>5813</v>
      </c>
      <c r="B4900" s="170">
        <v>75254</v>
      </c>
    </row>
    <row r="4901" spans="1:2" x14ac:dyDescent="0.25">
      <c r="A4901" t="s">
        <v>5814</v>
      </c>
      <c r="B4901" s="170">
        <v>76011</v>
      </c>
    </row>
    <row r="4902" spans="1:2" x14ac:dyDescent="0.25">
      <c r="A4902" t="s">
        <v>5815</v>
      </c>
      <c r="B4902" s="170">
        <v>76025</v>
      </c>
    </row>
    <row r="4903" spans="1:2" x14ac:dyDescent="0.25">
      <c r="A4903" t="s">
        <v>5816</v>
      </c>
      <c r="B4903" s="170">
        <v>76039</v>
      </c>
    </row>
    <row r="4904" spans="1:2" x14ac:dyDescent="0.25">
      <c r="A4904" t="s">
        <v>5817</v>
      </c>
      <c r="B4904" s="170">
        <v>76042</v>
      </c>
    </row>
    <row r="4905" spans="1:2" x14ac:dyDescent="0.25">
      <c r="A4905" t="s">
        <v>5818</v>
      </c>
      <c r="B4905" s="170">
        <v>76056</v>
      </c>
    </row>
    <row r="4906" spans="1:2" x14ac:dyDescent="0.25">
      <c r="A4906" t="s">
        <v>5819</v>
      </c>
      <c r="B4906" s="170">
        <v>76064</v>
      </c>
    </row>
    <row r="4907" spans="1:2" x14ac:dyDescent="0.25">
      <c r="A4907" t="s">
        <v>5820</v>
      </c>
      <c r="B4907" s="170">
        <v>76073</v>
      </c>
    </row>
    <row r="4908" spans="1:2" x14ac:dyDescent="0.25">
      <c r="A4908" t="s">
        <v>5821</v>
      </c>
      <c r="B4908" s="170">
        <v>76087</v>
      </c>
    </row>
    <row r="4909" spans="1:2" x14ac:dyDescent="0.25">
      <c r="A4909" t="s">
        <v>5822</v>
      </c>
      <c r="B4909" s="170">
        <v>76090</v>
      </c>
    </row>
    <row r="4910" spans="1:2" x14ac:dyDescent="0.25">
      <c r="A4910" t="s">
        <v>5823</v>
      </c>
      <c r="B4910" s="170">
        <v>76100</v>
      </c>
    </row>
    <row r="4911" spans="1:2" x14ac:dyDescent="0.25">
      <c r="A4911" t="s">
        <v>5824</v>
      </c>
      <c r="B4911" s="170">
        <v>76114</v>
      </c>
    </row>
    <row r="4912" spans="1:2" x14ac:dyDescent="0.25">
      <c r="A4912" t="s">
        <v>5825</v>
      </c>
      <c r="B4912" s="170">
        <v>76145</v>
      </c>
    </row>
    <row r="4913" spans="1:2" x14ac:dyDescent="0.25">
      <c r="A4913" t="s">
        <v>5826</v>
      </c>
      <c r="B4913" s="170">
        <v>76159</v>
      </c>
    </row>
    <row r="4914" spans="1:2" x14ac:dyDescent="0.25">
      <c r="A4914" t="s">
        <v>5827</v>
      </c>
      <c r="B4914" s="170">
        <v>76162</v>
      </c>
    </row>
    <row r="4915" spans="1:2" x14ac:dyDescent="0.25">
      <c r="A4915" t="s">
        <v>5828</v>
      </c>
      <c r="B4915" s="170">
        <v>76180</v>
      </c>
    </row>
    <row r="4916" spans="1:2" x14ac:dyDescent="0.25">
      <c r="A4916" t="s">
        <v>5829</v>
      </c>
      <c r="B4916" s="170">
        <v>76193</v>
      </c>
    </row>
    <row r="4917" spans="1:2" x14ac:dyDescent="0.25">
      <c r="A4917" t="s">
        <v>5830</v>
      </c>
      <c r="B4917" s="170">
        <v>76203</v>
      </c>
    </row>
    <row r="4918" spans="1:2" x14ac:dyDescent="0.25">
      <c r="A4918" t="s">
        <v>5831</v>
      </c>
      <c r="B4918" s="170">
        <v>76217</v>
      </c>
    </row>
    <row r="4919" spans="1:2" x14ac:dyDescent="0.25">
      <c r="A4919" t="s">
        <v>5832</v>
      </c>
      <c r="B4919" s="170">
        <v>76220</v>
      </c>
    </row>
    <row r="4920" spans="1:2" x14ac:dyDescent="0.25">
      <c r="A4920" t="s">
        <v>5833</v>
      </c>
      <c r="B4920" s="170">
        <v>76234</v>
      </c>
    </row>
    <row r="4921" spans="1:2" x14ac:dyDescent="0.25">
      <c r="A4921" t="s">
        <v>5834</v>
      </c>
      <c r="B4921" s="170">
        <v>77013</v>
      </c>
    </row>
    <row r="4922" spans="1:2" x14ac:dyDescent="0.25">
      <c r="A4922" t="s">
        <v>5835</v>
      </c>
      <c r="B4922" s="170">
        <v>77027</v>
      </c>
    </row>
    <row r="4923" spans="1:2" x14ac:dyDescent="0.25">
      <c r="A4923" t="s">
        <v>5836</v>
      </c>
      <c r="B4923" s="170">
        <v>77030</v>
      </c>
    </row>
    <row r="4924" spans="1:2" x14ac:dyDescent="0.25">
      <c r="A4924" t="s">
        <v>5837</v>
      </c>
      <c r="B4924" s="170">
        <v>77044</v>
      </c>
    </row>
    <row r="4925" spans="1:2" x14ac:dyDescent="0.25">
      <c r="A4925" t="s">
        <v>5838</v>
      </c>
      <c r="B4925" s="170">
        <v>77058</v>
      </c>
    </row>
    <row r="4926" spans="1:2" x14ac:dyDescent="0.25">
      <c r="A4926" t="s">
        <v>5839</v>
      </c>
      <c r="B4926" s="170">
        <v>77061</v>
      </c>
    </row>
    <row r="4927" spans="1:2" x14ac:dyDescent="0.25">
      <c r="A4927" t="s">
        <v>5840</v>
      </c>
      <c r="B4927" s="170">
        <v>77089</v>
      </c>
    </row>
    <row r="4928" spans="1:2" x14ac:dyDescent="0.25">
      <c r="A4928" t="s">
        <v>5841</v>
      </c>
      <c r="B4928" s="170">
        <v>77092</v>
      </c>
    </row>
    <row r="4929" spans="1:2" x14ac:dyDescent="0.25">
      <c r="A4929" t="s">
        <v>5842</v>
      </c>
      <c r="B4929" s="170">
        <v>77102</v>
      </c>
    </row>
    <row r="4930" spans="1:2" x14ac:dyDescent="0.25">
      <c r="A4930" t="s">
        <v>5843</v>
      </c>
      <c r="B4930" s="170">
        <v>77116</v>
      </c>
    </row>
    <row r="4931" spans="1:2" x14ac:dyDescent="0.25">
      <c r="A4931" t="s">
        <v>5844</v>
      </c>
      <c r="B4931" s="170">
        <v>77120</v>
      </c>
    </row>
    <row r="4932" spans="1:2" x14ac:dyDescent="0.25">
      <c r="A4932" t="s">
        <v>5845</v>
      </c>
      <c r="B4932" s="170">
        <v>77133</v>
      </c>
    </row>
    <row r="4933" spans="1:2" x14ac:dyDescent="0.25">
      <c r="A4933" t="s">
        <v>5846</v>
      </c>
      <c r="B4933" s="170">
        <v>77150</v>
      </c>
    </row>
    <row r="4934" spans="1:2" x14ac:dyDescent="0.25">
      <c r="A4934" t="s">
        <v>5847</v>
      </c>
      <c r="B4934" s="170">
        <v>77164</v>
      </c>
    </row>
    <row r="4935" spans="1:2" x14ac:dyDescent="0.25">
      <c r="A4935" t="s">
        <v>5848</v>
      </c>
      <c r="B4935" s="170">
        <v>77178</v>
      </c>
    </row>
    <row r="4936" spans="1:2" x14ac:dyDescent="0.25">
      <c r="A4936" t="s">
        <v>5849</v>
      </c>
      <c r="B4936" s="170">
        <v>77181</v>
      </c>
    </row>
    <row r="4937" spans="1:2" x14ac:dyDescent="0.25">
      <c r="A4937" t="s">
        <v>5850</v>
      </c>
      <c r="B4937" s="170">
        <v>77195</v>
      </c>
    </row>
    <row r="4938" spans="1:2" x14ac:dyDescent="0.25">
      <c r="A4938" t="s">
        <v>5851</v>
      </c>
      <c r="B4938" s="170">
        <v>77205</v>
      </c>
    </row>
    <row r="4939" spans="1:2" x14ac:dyDescent="0.25">
      <c r="A4939" t="s">
        <v>5852</v>
      </c>
      <c r="B4939" s="170">
        <v>77219</v>
      </c>
    </row>
    <row r="4940" spans="1:2" x14ac:dyDescent="0.25">
      <c r="A4940" t="s">
        <v>5853</v>
      </c>
      <c r="B4940" s="170">
        <v>77222</v>
      </c>
    </row>
    <row r="4941" spans="1:2" x14ac:dyDescent="0.25">
      <c r="A4941" t="s">
        <v>5854</v>
      </c>
      <c r="B4941" s="170">
        <v>77236</v>
      </c>
    </row>
    <row r="4942" spans="1:2" x14ac:dyDescent="0.25">
      <c r="A4942" t="s">
        <v>5855</v>
      </c>
      <c r="B4942" s="170">
        <v>77246</v>
      </c>
    </row>
    <row r="4943" spans="1:2" x14ac:dyDescent="0.25">
      <c r="A4943" t="s">
        <v>5856</v>
      </c>
      <c r="B4943" s="170">
        <v>77253</v>
      </c>
    </row>
    <row r="4944" spans="1:2" x14ac:dyDescent="0.25">
      <c r="A4944" t="s">
        <v>5857</v>
      </c>
      <c r="B4944" s="170">
        <v>77267</v>
      </c>
    </row>
    <row r="4945" spans="1:2" x14ac:dyDescent="0.25">
      <c r="A4945" t="s">
        <v>5858</v>
      </c>
      <c r="B4945" s="170">
        <v>77270</v>
      </c>
    </row>
    <row r="4946" spans="1:2" x14ac:dyDescent="0.25">
      <c r="A4946" t="s">
        <v>5859</v>
      </c>
      <c r="B4946" s="170">
        <v>77284</v>
      </c>
    </row>
    <row r="4947" spans="1:2" x14ac:dyDescent="0.25">
      <c r="A4947" t="s">
        <v>5860</v>
      </c>
      <c r="B4947" s="170">
        <v>77308</v>
      </c>
    </row>
    <row r="4948" spans="1:2" x14ac:dyDescent="0.25">
      <c r="A4948" t="s">
        <v>5861</v>
      </c>
      <c r="B4948" s="170">
        <v>77311</v>
      </c>
    </row>
    <row r="4949" spans="1:2" x14ac:dyDescent="0.25">
      <c r="A4949" t="s">
        <v>5862</v>
      </c>
      <c r="B4949" s="170">
        <v>77325</v>
      </c>
    </row>
    <row r="4950" spans="1:2" x14ac:dyDescent="0.25">
      <c r="A4950" t="s">
        <v>5863</v>
      </c>
      <c r="B4950" s="170">
        <v>77339</v>
      </c>
    </row>
    <row r="4951" spans="1:2" x14ac:dyDescent="0.25">
      <c r="A4951" t="s">
        <v>5864</v>
      </c>
      <c r="B4951" s="170">
        <v>77342</v>
      </c>
    </row>
    <row r="4952" spans="1:2" x14ac:dyDescent="0.25">
      <c r="A4952" t="s">
        <v>5865</v>
      </c>
      <c r="B4952" s="170">
        <v>77356</v>
      </c>
    </row>
    <row r="4953" spans="1:2" x14ac:dyDescent="0.25">
      <c r="A4953" t="s">
        <v>5866</v>
      </c>
      <c r="B4953" s="170">
        <v>77361</v>
      </c>
    </row>
    <row r="4954" spans="1:2" x14ac:dyDescent="0.25">
      <c r="A4954" t="s">
        <v>5867</v>
      </c>
      <c r="B4954" s="170">
        <v>77373</v>
      </c>
    </row>
    <row r="4955" spans="1:2" x14ac:dyDescent="0.25">
      <c r="A4955" t="s">
        <v>5868</v>
      </c>
      <c r="B4955" s="170">
        <v>77387</v>
      </c>
    </row>
    <row r="4956" spans="1:2" x14ac:dyDescent="0.25">
      <c r="A4956" t="s">
        <v>5869</v>
      </c>
      <c r="B4956" s="170">
        <v>77390</v>
      </c>
    </row>
    <row r="4957" spans="1:2" x14ac:dyDescent="0.25">
      <c r="A4957" t="s">
        <v>5870</v>
      </c>
      <c r="B4957" s="170">
        <v>77400</v>
      </c>
    </row>
    <row r="4958" spans="1:2" x14ac:dyDescent="0.25">
      <c r="A4958" t="s">
        <v>5871</v>
      </c>
      <c r="B4958" s="170">
        <v>77414</v>
      </c>
    </row>
    <row r="4959" spans="1:2" x14ac:dyDescent="0.25">
      <c r="A4959" t="s">
        <v>5872</v>
      </c>
      <c r="B4959" s="170">
        <v>77428</v>
      </c>
    </row>
    <row r="4960" spans="1:2" x14ac:dyDescent="0.25">
      <c r="A4960" t="s">
        <v>5873</v>
      </c>
      <c r="B4960" s="170">
        <v>77431</v>
      </c>
    </row>
    <row r="4961" spans="1:2" x14ac:dyDescent="0.25">
      <c r="A4961" t="s">
        <v>5874</v>
      </c>
      <c r="B4961" s="170">
        <v>77445</v>
      </c>
    </row>
    <row r="4962" spans="1:2" x14ac:dyDescent="0.25">
      <c r="A4962" t="s">
        <v>5875</v>
      </c>
      <c r="B4962" s="170">
        <v>77459</v>
      </c>
    </row>
    <row r="4963" spans="1:2" x14ac:dyDescent="0.25">
      <c r="A4963" t="s">
        <v>5876</v>
      </c>
      <c r="B4963" s="170">
        <v>77462</v>
      </c>
    </row>
    <row r="4964" spans="1:2" x14ac:dyDescent="0.25">
      <c r="A4964" t="s">
        <v>5877</v>
      </c>
      <c r="B4964" s="170">
        <v>77476</v>
      </c>
    </row>
    <row r="4965" spans="1:2" x14ac:dyDescent="0.25">
      <c r="A4965" t="s">
        <v>5878</v>
      </c>
      <c r="B4965" s="170">
        <v>77487</v>
      </c>
    </row>
    <row r="4966" spans="1:2" x14ac:dyDescent="0.25">
      <c r="A4966" t="s">
        <v>5879</v>
      </c>
      <c r="B4966" s="170">
        <v>77493</v>
      </c>
    </row>
    <row r="4967" spans="1:2" x14ac:dyDescent="0.25">
      <c r="A4967" t="s">
        <v>5880</v>
      </c>
      <c r="B4967" s="170">
        <v>77517</v>
      </c>
    </row>
    <row r="4968" spans="1:2" x14ac:dyDescent="0.25">
      <c r="A4968" t="s">
        <v>5881</v>
      </c>
      <c r="B4968" s="170">
        <v>77520</v>
      </c>
    </row>
    <row r="4969" spans="1:2" x14ac:dyDescent="0.25">
      <c r="A4969" t="s">
        <v>5882</v>
      </c>
      <c r="B4969" s="170">
        <v>77534</v>
      </c>
    </row>
    <row r="4970" spans="1:2" x14ac:dyDescent="0.25">
      <c r="A4970" t="s">
        <v>5883</v>
      </c>
      <c r="B4970" s="170">
        <v>77548</v>
      </c>
    </row>
    <row r="4971" spans="1:2" x14ac:dyDescent="0.25">
      <c r="A4971" t="s">
        <v>5884</v>
      </c>
      <c r="B4971" s="170">
        <v>77565</v>
      </c>
    </row>
    <row r="4972" spans="1:2" x14ac:dyDescent="0.25">
      <c r="A4972" t="s">
        <v>5885</v>
      </c>
      <c r="B4972" s="170">
        <v>77579</v>
      </c>
    </row>
    <row r="4973" spans="1:2" x14ac:dyDescent="0.25">
      <c r="A4973" t="s">
        <v>5886</v>
      </c>
      <c r="B4973" s="170">
        <v>77582</v>
      </c>
    </row>
    <row r="4974" spans="1:2" x14ac:dyDescent="0.25">
      <c r="A4974" t="s">
        <v>5887</v>
      </c>
      <c r="B4974" s="170">
        <v>77596</v>
      </c>
    </row>
    <row r="4975" spans="1:2" x14ac:dyDescent="0.25">
      <c r="A4975" t="s">
        <v>5888</v>
      </c>
      <c r="B4975" s="170">
        <v>78015</v>
      </c>
    </row>
    <row r="4976" spans="1:2" x14ac:dyDescent="0.25">
      <c r="A4976" t="s">
        <v>5889</v>
      </c>
      <c r="B4976" s="170">
        <v>78029</v>
      </c>
    </row>
    <row r="4977" spans="1:2" x14ac:dyDescent="0.25">
      <c r="A4977" t="s">
        <v>5890</v>
      </c>
      <c r="B4977" s="170">
        <v>78032</v>
      </c>
    </row>
    <row r="4978" spans="1:2" x14ac:dyDescent="0.25">
      <c r="A4978" t="s">
        <v>5891</v>
      </c>
      <c r="B4978" s="170">
        <v>78046</v>
      </c>
    </row>
    <row r="4979" spans="1:2" x14ac:dyDescent="0.25">
      <c r="A4979" t="s">
        <v>5892</v>
      </c>
      <c r="B4979" s="170">
        <v>78056</v>
      </c>
    </row>
    <row r="4980" spans="1:2" x14ac:dyDescent="0.25">
      <c r="A4980" t="s">
        <v>5893</v>
      </c>
      <c r="B4980" s="170">
        <v>78063</v>
      </c>
    </row>
    <row r="4981" spans="1:2" x14ac:dyDescent="0.25">
      <c r="A4981" t="s">
        <v>5894</v>
      </c>
      <c r="B4981" s="170">
        <v>78077</v>
      </c>
    </row>
    <row r="4982" spans="1:2" x14ac:dyDescent="0.25">
      <c r="A4982" t="s">
        <v>5895</v>
      </c>
      <c r="B4982" s="170">
        <v>78080</v>
      </c>
    </row>
    <row r="4983" spans="1:2" x14ac:dyDescent="0.25">
      <c r="A4983" t="s">
        <v>5896</v>
      </c>
      <c r="B4983" s="170">
        <v>78094</v>
      </c>
    </row>
    <row r="4984" spans="1:2" x14ac:dyDescent="0.25">
      <c r="A4984" t="s">
        <v>5897</v>
      </c>
      <c r="B4984" s="170">
        <v>78104</v>
      </c>
    </row>
    <row r="4985" spans="1:2" x14ac:dyDescent="0.25">
      <c r="A4985" t="s">
        <v>5898</v>
      </c>
      <c r="B4985" s="170">
        <v>78118</v>
      </c>
    </row>
    <row r="4986" spans="1:2" x14ac:dyDescent="0.25">
      <c r="A4986" t="s">
        <v>5899</v>
      </c>
      <c r="B4986" s="170">
        <v>78121</v>
      </c>
    </row>
    <row r="4987" spans="1:2" x14ac:dyDescent="0.25">
      <c r="A4987" t="s">
        <v>5900</v>
      </c>
      <c r="B4987" s="170">
        <v>78135</v>
      </c>
    </row>
    <row r="4988" spans="1:2" x14ac:dyDescent="0.25">
      <c r="A4988" t="s">
        <v>5901</v>
      </c>
      <c r="B4988" s="170">
        <v>78149</v>
      </c>
    </row>
    <row r="4989" spans="1:2" x14ac:dyDescent="0.25">
      <c r="A4989" t="s">
        <v>5902</v>
      </c>
      <c r="B4989" s="170">
        <v>78152</v>
      </c>
    </row>
    <row r="4990" spans="1:2" x14ac:dyDescent="0.25">
      <c r="A4990" t="s">
        <v>5903</v>
      </c>
      <c r="B4990" s="170">
        <v>78166</v>
      </c>
    </row>
    <row r="4991" spans="1:2" x14ac:dyDescent="0.25">
      <c r="A4991" t="s">
        <v>5904</v>
      </c>
      <c r="B4991" s="170">
        <v>78171</v>
      </c>
    </row>
    <row r="4992" spans="1:2" x14ac:dyDescent="0.25">
      <c r="A4992" t="s">
        <v>5905</v>
      </c>
      <c r="B4992" s="170">
        <v>78183</v>
      </c>
    </row>
    <row r="4993" spans="1:2" x14ac:dyDescent="0.25">
      <c r="A4993" t="s">
        <v>5906</v>
      </c>
      <c r="B4993" s="170">
        <v>78197</v>
      </c>
    </row>
    <row r="4994" spans="1:2" x14ac:dyDescent="0.25">
      <c r="A4994" t="s">
        <v>5907</v>
      </c>
      <c r="B4994" s="170">
        <v>78207</v>
      </c>
    </row>
    <row r="4995" spans="1:2" x14ac:dyDescent="0.25">
      <c r="A4995" t="s">
        <v>5908</v>
      </c>
      <c r="B4995" s="170">
        <v>78210</v>
      </c>
    </row>
    <row r="4996" spans="1:2" x14ac:dyDescent="0.25">
      <c r="A4996" t="s">
        <v>5909</v>
      </c>
      <c r="B4996" s="170">
        <v>78224</v>
      </c>
    </row>
    <row r="4997" spans="1:2" x14ac:dyDescent="0.25">
      <c r="A4997" t="s">
        <v>5910</v>
      </c>
      <c r="B4997" s="170">
        <v>78238</v>
      </c>
    </row>
    <row r="4998" spans="1:2" x14ac:dyDescent="0.25">
      <c r="A4998" t="s">
        <v>5911</v>
      </c>
      <c r="B4998" s="170">
        <v>78241</v>
      </c>
    </row>
    <row r="4999" spans="1:2" x14ac:dyDescent="0.25">
      <c r="A4999" t="s">
        <v>5912</v>
      </c>
      <c r="B4999" s="170">
        <v>78255</v>
      </c>
    </row>
    <row r="5000" spans="1:2" x14ac:dyDescent="0.25">
      <c r="A5000" t="s">
        <v>5913</v>
      </c>
      <c r="B5000" s="170">
        <v>78269</v>
      </c>
    </row>
    <row r="5001" spans="1:2" x14ac:dyDescent="0.25">
      <c r="A5001" t="s">
        <v>5914</v>
      </c>
      <c r="B5001" s="170">
        <v>78272</v>
      </c>
    </row>
    <row r="5002" spans="1:2" x14ac:dyDescent="0.25">
      <c r="A5002" t="s">
        <v>5915</v>
      </c>
      <c r="B5002" s="170">
        <v>78286</v>
      </c>
    </row>
    <row r="5003" spans="1:2" x14ac:dyDescent="0.25">
      <c r="A5003" t="s">
        <v>5916</v>
      </c>
      <c r="B5003" s="170">
        <v>78297</v>
      </c>
    </row>
    <row r="5004" spans="1:2" x14ac:dyDescent="0.25">
      <c r="A5004" t="s">
        <v>5917</v>
      </c>
      <c r="B5004" s="170">
        <v>78302</v>
      </c>
    </row>
    <row r="5005" spans="1:2" x14ac:dyDescent="0.25">
      <c r="A5005" t="s">
        <v>5918</v>
      </c>
      <c r="B5005" s="170">
        <v>78313</v>
      </c>
    </row>
    <row r="5006" spans="1:2" x14ac:dyDescent="0.25">
      <c r="A5006" t="s">
        <v>5919</v>
      </c>
      <c r="B5006" s="170">
        <v>78327</v>
      </c>
    </row>
    <row r="5007" spans="1:2" x14ac:dyDescent="0.25">
      <c r="A5007" t="s">
        <v>5920</v>
      </c>
      <c r="B5007" s="170">
        <v>78330</v>
      </c>
    </row>
    <row r="5008" spans="1:2" x14ac:dyDescent="0.25">
      <c r="A5008" t="s">
        <v>5921</v>
      </c>
      <c r="B5008" s="170">
        <v>78344</v>
      </c>
    </row>
    <row r="5009" spans="1:2" x14ac:dyDescent="0.25">
      <c r="A5009" t="s">
        <v>5922</v>
      </c>
      <c r="B5009" s="170">
        <v>78358</v>
      </c>
    </row>
    <row r="5010" spans="1:2" x14ac:dyDescent="0.25">
      <c r="A5010" t="s">
        <v>5923</v>
      </c>
      <c r="B5010" s="170">
        <v>78361</v>
      </c>
    </row>
    <row r="5011" spans="1:2" x14ac:dyDescent="0.25">
      <c r="A5011" t="s">
        <v>5924</v>
      </c>
      <c r="B5011" s="170">
        <v>78375</v>
      </c>
    </row>
    <row r="5012" spans="1:2" x14ac:dyDescent="0.25">
      <c r="A5012" t="s">
        <v>5925</v>
      </c>
      <c r="B5012" s="170">
        <v>78389</v>
      </c>
    </row>
    <row r="5013" spans="1:2" x14ac:dyDescent="0.25">
      <c r="A5013" t="s">
        <v>5926</v>
      </c>
      <c r="B5013" s="170">
        <v>78392</v>
      </c>
    </row>
    <row r="5014" spans="1:2" x14ac:dyDescent="0.25">
      <c r="A5014" t="s">
        <v>5927</v>
      </c>
      <c r="B5014" s="170">
        <v>78402</v>
      </c>
    </row>
    <row r="5015" spans="1:2" x14ac:dyDescent="0.25">
      <c r="A5015" t="s">
        <v>5928</v>
      </c>
      <c r="B5015" s="170">
        <v>78416</v>
      </c>
    </row>
    <row r="5016" spans="1:2" x14ac:dyDescent="0.25">
      <c r="A5016" t="s">
        <v>5929</v>
      </c>
      <c r="B5016" s="170">
        <v>78428</v>
      </c>
    </row>
    <row r="5017" spans="1:2" x14ac:dyDescent="0.25">
      <c r="A5017" t="s">
        <v>5930</v>
      </c>
      <c r="B5017" s="170">
        <v>78433</v>
      </c>
    </row>
    <row r="5018" spans="1:2" x14ac:dyDescent="0.25">
      <c r="A5018" t="s">
        <v>5931</v>
      </c>
      <c r="B5018" s="170">
        <v>78447</v>
      </c>
    </row>
    <row r="5019" spans="1:2" x14ac:dyDescent="0.25">
      <c r="A5019" t="s">
        <v>5932</v>
      </c>
      <c r="B5019" s="170">
        <v>78450</v>
      </c>
    </row>
    <row r="5020" spans="1:2" x14ac:dyDescent="0.25">
      <c r="A5020" t="s">
        <v>5933</v>
      </c>
      <c r="B5020" s="170">
        <v>78464</v>
      </c>
    </row>
    <row r="5021" spans="1:2" x14ac:dyDescent="0.25">
      <c r="A5021" t="s">
        <v>5934</v>
      </c>
      <c r="B5021" s="170">
        <v>78478</v>
      </c>
    </row>
    <row r="5022" spans="1:2" x14ac:dyDescent="0.25">
      <c r="A5022" t="s">
        <v>5935</v>
      </c>
      <c r="B5022" s="170">
        <v>78481</v>
      </c>
    </row>
    <row r="5023" spans="1:2" x14ac:dyDescent="0.25">
      <c r="A5023" t="s">
        <v>5936</v>
      </c>
      <c r="B5023" s="170">
        <v>78495</v>
      </c>
    </row>
    <row r="5024" spans="1:2" x14ac:dyDescent="0.25">
      <c r="A5024" t="s">
        <v>5937</v>
      </c>
      <c r="B5024" s="170">
        <v>78505</v>
      </c>
    </row>
    <row r="5025" spans="1:2" x14ac:dyDescent="0.25">
      <c r="A5025" t="s">
        <v>5938</v>
      </c>
      <c r="B5025" s="170">
        <v>78519</v>
      </c>
    </row>
    <row r="5026" spans="1:2" x14ac:dyDescent="0.25">
      <c r="A5026" t="s">
        <v>5939</v>
      </c>
      <c r="B5026" s="170">
        <v>78536</v>
      </c>
    </row>
    <row r="5027" spans="1:2" x14ac:dyDescent="0.25">
      <c r="A5027" t="s">
        <v>5940</v>
      </c>
      <c r="B5027" s="170">
        <v>78543</v>
      </c>
    </row>
    <row r="5028" spans="1:2" x14ac:dyDescent="0.25">
      <c r="A5028" t="s">
        <v>5941</v>
      </c>
      <c r="B5028" s="170">
        <v>78553</v>
      </c>
    </row>
    <row r="5029" spans="1:2" x14ac:dyDescent="0.25">
      <c r="A5029" t="s">
        <v>5942</v>
      </c>
      <c r="B5029" s="170">
        <v>78567</v>
      </c>
    </row>
    <row r="5030" spans="1:2" x14ac:dyDescent="0.25">
      <c r="A5030" t="s">
        <v>5943</v>
      </c>
      <c r="B5030" s="170">
        <v>78570</v>
      </c>
    </row>
    <row r="5031" spans="1:2" x14ac:dyDescent="0.25">
      <c r="A5031" t="s">
        <v>5944</v>
      </c>
      <c r="B5031" s="170">
        <v>78584</v>
      </c>
    </row>
    <row r="5032" spans="1:2" x14ac:dyDescent="0.25">
      <c r="A5032" t="s">
        <v>5945</v>
      </c>
      <c r="B5032" s="170">
        <v>78598</v>
      </c>
    </row>
    <row r="5033" spans="1:2" x14ac:dyDescent="0.25">
      <c r="A5033" t="s">
        <v>5946</v>
      </c>
      <c r="B5033" s="170">
        <v>78608</v>
      </c>
    </row>
    <row r="5034" spans="1:2" x14ac:dyDescent="0.25">
      <c r="A5034" t="s">
        <v>5947</v>
      </c>
      <c r="B5034" s="170">
        <v>78611</v>
      </c>
    </row>
    <row r="5035" spans="1:2" x14ac:dyDescent="0.25">
      <c r="A5035" t="s">
        <v>5948</v>
      </c>
      <c r="B5035" s="170">
        <v>78625</v>
      </c>
    </row>
    <row r="5036" spans="1:2" x14ac:dyDescent="0.25">
      <c r="A5036" t="s">
        <v>5949</v>
      </c>
      <c r="B5036" s="170">
        <v>78639</v>
      </c>
    </row>
    <row r="5037" spans="1:2" x14ac:dyDescent="0.25">
      <c r="A5037" t="s">
        <v>5950</v>
      </c>
      <c r="B5037" s="170">
        <v>78642</v>
      </c>
    </row>
    <row r="5038" spans="1:2" x14ac:dyDescent="0.25">
      <c r="A5038" t="s">
        <v>5951</v>
      </c>
      <c r="B5038" s="170">
        <v>78656</v>
      </c>
    </row>
    <row r="5039" spans="1:2" x14ac:dyDescent="0.25">
      <c r="A5039" t="s">
        <v>5952</v>
      </c>
      <c r="B5039" s="170">
        <v>78669</v>
      </c>
    </row>
    <row r="5040" spans="1:2" x14ac:dyDescent="0.25">
      <c r="A5040" t="s">
        <v>5953</v>
      </c>
      <c r="B5040" s="170">
        <v>80011</v>
      </c>
    </row>
    <row r="5041" spans="1:2" x14ac:dyDescent="0.25">
      <c r="A5041" t="s">
        <v>5954</v>
      </c>
      <c r="B5041" s="170">
        <v>80025</v>
      </c>
    </row>
    <row r="5042" spans="1:2" x14ac:dyDescent="0.25">
      <c r="A5042" t="s">
        <v>5955</v>
      </c>
      <c r="B5042" s="170">
        <v>80039</v>
      </c>
    </row>
    <row r="5043" spans="1:2" x14ac:dyDescent="0.25">
      <c r="A5043" t="s">
        <v>5956</v>
      </c>
      <c r="B5043" s="170">
        <v>80042</v>
      </c>
    </row>
    <row r="5044" spans="1:2" x14ac:dyDescent="0.25">
      <c r="A5044" t="s">
        <v>5957</v>
      </c>
      <c r="B5044" s="170">
        <v>80056</v>
      </c>
    </row>
    <row r="5045" spans="1:2" x14ac:dyDescent="0.25">
      <c r="A5045" t="s">
        <v>5958</v>
      </c>
      <c r="B5045" s="170">
        <v>80065</v>
      </c>
    </row>
    <row r="5046" spans="1:2" x14ac:dyDescent="0.25">
      <c r="A5046" t="s">
        <v>5959</v>
      </c>
      <c r="B5046" s="170">
        <v>80073</v>
      </c>
    </row>
    <row r="5047" spans="1:2" x14ac:dyDescent="0.25">
      <c r="A5047" t="s">
        <v>5960</v>
      </c>
      <c r="B5047" s="170">
        <v>80087</v>
      </c>
    </row>
    <row r="5048" spans="1:2" x14ac:dyDescent="0.25">
      <c r="A5048" t="s">
        <v>5961</v>
      </c>
      <c r="B5048" s="170">
        <v>80090</v>
      </c>
    </row>
    <row r="5049" spans="1:2" x14ac:dyDescent="0.25">
      <c r="A5049" t="s">
        <v>5962</v>
      </c>
      <c r="B5049" s="170">
        <v>80100</v>
      </c>
    </row>
    <row r="5050" spans="1:2" x14ac:dyDescent="0.25">
      <c r="A5050" t="s">
        <v>5963</v>
      </c>
      <c r="B5050" s="170">
        <v>80114</v>
      </c>
    </row>
    <row r="5051" spans="1:2" x14ac:dyDescent="0.25">
      <c r="A5051" t="s">
        <v>5964</v>
      </c>
      <c r="B5051" s="170">
        <v>80128</v>
      </c>
    </row>
    <row r="5052" spans="1:2" x14ac:dyDescent="0.25">
      <c r="A5052" t="s">
        <v>5965</v>
      </c>
      <c r="B5052" s="170">
        <v>80131</v>
      </c>
    </row>
    <row r="5053" spans="1:2" x14ac:dyDescent="0.25">
      <c r="A5053" t="s">
        <v>5966</v>
      </c>
      <c r="B5053" s="170">
        <v>80145</v>
      </c>
    </row>
    <row r="5054" spans="1:2" x14ac:dyDescent="0.25">
      <c r="A5054" t="s">
        <v>5967</v>
      </c>
      <c r="B5054" s="170">
        <v>80159</v>
      </c>
    </row>
    <row r="5055" spans="1:2" x14ac:dyDescent="0.25">
      <c r="A5055" t="s">
        <v>5968</v>
      </c>
      <c r="B5055" s="170">
        <v>80162</v>
      </c>
    </row>
    <row r="5056" spans="1:2" x14ac:dyDescent="0.25">
      <c r="A5056" t="s">
        <v>5969</v>
      </c>
      <c r="B5056" s="170">
        <v>80176</v>
      </c>
    </row>
    <row r="5057" spans="1:2" x14ac:dyDescent="0.25">
      <c r="A5057" t="s">
        <v>5970</v>
      </c>
      <c r="B5057" s="170">
        <v>80193</v>
      </c>
    </row>
    <row r="5058" spans="1:2" x14ac:dyDescent="0.25">
      <c r="A5058" t="s">
        <v>5971</v>
      </c>
      <c r="B5058" s="170">
        <v>80203</v>
      </c>
    </row>
    <row r="5059" spans="1:2" x14ac:dyDescent="0.25">
      <c r="A5059" t="s">
        <v>5972</v>
      </c>
      <c r="B5059" s="170">
        <v>80217</v>
      </c>
    </row>
    <row r="5060" spans="1:2" x14ac:dyDescent="0.25">
      <c r="A5060" t="s">
        <v>5973</v>
      </c>
      <c r="B5060" s="170">
        <v>80220</v>
      </c>
    </row>
    <row r="5061" spans="1:2" x14ac:dyDescent="0.25">
      <c r="A5061" t="s">
        <v>5974</v>
      </c>
      <c r="B5061" s="170">
        <v>80248</v>
      </c>
    </row>
    <row r="5062" spans="1:2" x14ac:dyDescent="0.25">
      <c r="A5062" t="s">
        <v>5975</v>
      </c>
      <c r="B5062" s="170">
        <v>80251</v>
      </c>
    </row>
    <row r="5063" spans="1:2" x14ac:dyDescent="0.25">
      <c r="A5063" t="s">
        <v>5976</v>
      </c>
      <c r="B5063" s="170">
        <v>80265</v>
      </c>
    </row>
    <row r="5064" spans="1:2" x14ac:dyDescent="0.25">
      <c r="A5064" t="s">
        <v>5977</v>
      </c>
      <c r="B5064" s="170">
        <v>80279</v>
      </c>
    </row>
    <row r="5065" spans="1:2" x14ac:dyDescent="0.25">
      <c r="A5065" t="s">
        <v>5978</v>
      </c>
      <c r="B5065" s="170">
        <v>80282</v>
      </c>
    </row>
    <row r="5066" spans="1:2" x14ac:dyDescent="0.25">
      <c r="A5066" t="s">
        <v>5979</v>
      </c>
      <c r="B5066" s="170">
        <v>80296</v>
      </c>
    </row>
    <row r="5067" spans="1:2" x14ac:dyDescent="0.25">
      <c r="A5067" t="s">
        <v>5980</v>
      </c>
      <c r="B5067" s="170">
        <v>80306</v>
      </c>
    </row>
    <row r="5068" spans="1:2" x14ac:dyDescent="0.25">
      <c r="A5068" t="s">
        <v>5981</v>
      </c>
      <c r="B5068" s="170">
        <v>80311</v>
      </c>
    </row>
    <row r="5069" spans="1:2" x14ac:dyDescent="0.25">
      <c r="A5069" t="s">
        <v>5982</v>
      </c>
      <c r="B5069" s="170">
        <v>80323</v>
      </c>
    </row>
    <row r="5070" spans="1:2" x14ac:dyDescent="0.25">
      <c r="A5070" t="s">
        <v>5983</v>
      </c>
      <c r="B5070" s="170">
        <v>80340</v>
      </c>
    </row>
    <row r="5071" spans="1:2" x14ac:dyDescent="0.25">
      <c r="A5071" t="s">
        <v>5984</v>
      </c>
      <c r="B5071" s="170">
        <v>80354</v>
      </c>
    </row>
    <row r="5072" spans="1:2" x14ac:dyDescent="0.25">
      <c r="A5072" t="s">
        <v>5985</v>
      </c>
      <c r="B5072" s="170">
        <v>80368</v>
      </c>
    </row>
    <row r="5073" spans="1:2" x14ac:dyDescent="0.25">
      <c r="A5073" t="s">
        <v>5986</v>
      </c>
      <c r="B5073" s="170">
        <v>80371</v>
      </c>
    </row>
    <row r="5074" spans="1:2" x14ac:dyDescent="0.25">
      <c r="A5074" t="s">
        <v>5987</v>
      </c>
      <c r="B5074" s="170">
        <v>80385</v>
      </c>
    </row>
    <row r="5075" spans="1:2" x14ac:dyDescent="0.25">
      <c r="A5075" t="s">
        <v>5988</v>
      </c>
      <c r="B5075" s="170">
        <v>80399</v>
      </c>
    </row>
    <row r="5076" spans="1:2" x14ac:dyDescent="0.25">
      <c r="A5076" t="s">
        <v>5989</v>
      </c>
      <c r="B5076" s="170">
        <v>80409</v>
      </c>
    </row>
    <row r="5077" spans="1:2" x14ac:dyDescent="0.25">
      <c r="A5077" t="s">
        <v>5990</v>
      </c>
      <c r="B5077" s="170">
        <v>80412</v>
      </c>
    </row>
    <row r="5078" spans="1:2" x14ac:dyDescent="0.25">
      <c r="A5078" t="s">
        <v>5991</v>
      </c>
      <c r="B5078" s="170">
        <v>80426</v>
      </c>
    </row>
    <row r="5079" spans="1:2" x14ac:dyDescent="0.25">
      <c r="A5079" t="s">
        <v>5992</v>
      </c>
      <c r="B5079" s="170">
        <v>80437</v>
      </c>
    </row>
    <row r="5080" spans="1:2" x14ac:dyDescent="0.25">
      <c r="A5080" t="s">
        <v>5993</v>
      </c>
      <c r="B5080" s="170">
        <v>80443</v>
      </c>
    </row>
    <row r="5081" spans="1:2" x14ac:dyDescent="0.25">
      <c r="A5081" t="s">
        <v>5994</v>
      </c>
      <c r="B5081" s="170">
        <v>80457</v>
      </c>
    </row>
    <row r="5082" spans="1:2" x14ac:dyDescent="0.25">
      <c r="A5082" t="s">
        <v>5995</v>
      </c>
      <c r="B5082" s="170">
        <v>80460</v>
      </c>
    </row>
    <row r="5083" spans="1:2" x14ac:dyDescent="0.25">
      <c r="A5083" t="s">
        <v>5996</v>
      </c>
      <c r="B5083" s="170">
        <v>80474</v>
      </c>
    </row>
    <row r="5084" spans="1:2" x14ac:dyDescent="0.25">
      <c r="A5084" t="s">
        <v>5997</v>
      </c>
      <c r="B5084" s="170">
        <v>80488</v>
      </c>
    </row>
    <row r="5085" spans="1:2" x14ac:dyDescent="0.25">
      <c r="A5085" t="s">
        <v>5998</v>
      </c>
      <c r="B5085" s="170">
        <v>80491</v>
      </c>
    </row>
    <row r="5086" spans="1:2" x14ac:dyDescent="0.25">
      <c r="A5086" t="s">
        <v>5999</v>
      </c>
      <c r="B5086" s="170">
        <v>80501</v>
      </c>
    </row>
    <row r="5087" spans="1:2" x14ac:dyDescent="0.25">
      <c r="A5087" t="s">
        <v>6000</v>
      </c>
      <c r="B5087" s="170">
        <v>80515</v>
      </c>
    </row>
    <row r="5088" spans="1:2" x14ac:dyDescent="0.25">
      <c r="A5088" t="s">
        <v>6001</v>
      </c>
      <c r="B5088" s="170">
        <v>80529</v>
      </c>
    </row>
    <row r="5089" spans="1:2" x14ac:dyDescent="0.25">
      <c r="A5089" t="s">
        <v>6002</v>
      </c>
      <c r="B5089" s="170">
        <v>80532</v>
      </c>
    </row>
    <row r="5090" spans="1:2" x14ac:dyDescent="0.25">
      <c r="A5090" t="s">
        <v>6003</v>
      </c>
      <c r="B5090" s="170">
        <v>80546</v>
      </c>
    </row>
    <row r="5091" spans="1:2" x14ac:dyDescent="0.25">
      <c r="A5091" t="s">
        <v>6004</v>
      </c>
      <c r="B5091" s="170">
        <v>80552</v>
      </c>
    </row>
    <row r="5092" spans="1:2" x14ac:dyDescent="0.25">
      <c r="A5092" t="s">
        <v>6005</v>
      </c>
      <c r="B5092" s="170">
        <v>80563</v>
      </c>
    </row>
    <row r="5093" spans="1:2" x14ac:dyDescent="0.25">
      <c r="A5093" t="s">
        <v>6006</v>
      </c>
      <c r="B5093" s="170">
        <v>80594</v>
      </c>
    </row>
    <row r="5094" spans="1:2" x14ac:dyDescent="0.25">
      <c r="A5094" t="s">
        <v>6007</v>
      </c>
      <c r="B5094" s="170">
        <v>80604</v>
      </c>
    </row>
    <row r="5095" spans="1:2" x14ac:dyDescent="0.25">
      <c r="A5095" t="s">
        <v>6008</v>
      </c>
      <c r="B5095" s="170">
        <v>80618</v>
      </c>
    </row>
    <row r="5096" spans="1:2" x14ac:dyDescent="0.25">
      <c r="A5096" t="s">
        <v>6009</v>
      </c>
      <c r="B5096" s="170">
        <v>80635</v>
      </c>
    </row>
    <row r="5097" spans="1:2" x14ac:dyDescent="0.25">
      <c r="A5097" t="s">
        <v>6010</v>
      </c>
      <c r="B5097" s="170">
        <v>80649</v>
      </c>
    </row>
    <row r="5098" spans="1:2" x14ac:dyDescent="0.25">
      <c r="A5098" t="s">
        <v>6011</v>
      </c>
      <c r="B5098" s="170">
        <v>80652</v>
      </c>
    </row>
    <row r="5099" spans="1:2" x14ac:dyDescent="0.25">
      <c r="A5099" t="s">
        <v>6012</v>
      </c>
      <c r="B5099" s="170">
        <v>80666</v>
      </c>
    </row>
    <row r="5100" spans="1:2" x14ac:dyDescent="0.25">
      <c r="A5100" t="s">
        <v>6013</v>
      </c>
      <c r="B5100" s="170">
        <v>80678</v>
      </c>
    </row>
    <row r="5101" spans="1:2" x14ac:dyDescent="0.25">
      <c r="A5101" t="s">
        <v>6014</v>
      </c>
      <c r="B5101" s="170">
        <v>80683</v>
      </c>
    </row>
    <row r="5102" spans="1:2" x14ac:dyDescent="0.25">
      <c r="A5102" t="s">
        <v>6015</v>
      </c>
      <c r="B5102" s="170">
        <v>80697</v>
      </c>
    </row>
    <row r="5103" spans="1:2" x14ac:dyDescent="0.25">
      <c r="A5103" t="s">
        <v>6016</v>
      </c>
      <c r="B5103" s="170">
        <v>80707</v>
      </c>
    </row>
    <row r="5104" spans="1:2" x14ac:dyDescent="0.25">
      <c r="A5104" t="s">
        <v>6017</v>
      </c>
      <c r="B5104" s="170">
        <v>80710</v>
      </c>
    </row>
    <row r="5105" spans="1:2" x14ac:dyDescent="0.25">
      <c r="A5105" t="s">
        <v>6018</v>
      </c>
      <c r="B5105" s="170">
        <v>80724</v>
      </c>
    </row>
    <row r="5106" spans="1:2" x14ac:dyDescent="0.25">
      <c r="A5106" t="s">
        <v>6019</v>
      </c>
      <c r="B5106" s="170">
        <v>80738</v>
      </c>
    </row>
    <row r="5107" spans="1:2" x14ac:dyDescent="0.25">
      <c r="A5107" t="s">
        <v>6020</v>
      </c>
      <c r="B5107" s="170">
        <v>80741</v>
      </c>
    </row>
    <row r="5108" spans="1:2" x14ac:dyDescent="0.25">
      <c r="A5108" t="s">
        <v>6021</v>
      </c>
      <c r="B5108" s="170">
        <v>80755</v>
      </c>
    </row>
    <row r="5109" spans="1:2" x14ac:dyDescent="0.25">
      <c r="A5109" t="s">
        <v>6022</v>
      </c>
      <c r="B5109" s="170">
        <v>80769</v>
      </c>
    </row>
    <row r="5110" spans="1:2" x14ac:dyDescent="0.25">
      <c r="A5110" t="s">
        <v>6023</v>
      </c>
      <c r="B5110" s="170">
        <v>80772</v>
      </c>
    </row>
    <row r="5111" spans="1:2" x14ac:dyDescent="0.25">
      <c r="A5111" t="s">
        <v>6024</v>
      </c>
      <c r="B5111" s="170">
        <v>80786</v>
      </c>
    </row>
    <row r="5112" spans="1:2" x14ac:dyDescent="0.25">
      <c r="A5112" t="s">
        <v>6025</v>
      </c>
      <c r="B5112" s="170">
        <v>80793</v>
      </c>
    </row>
    <row r="5113" spans="1:2" x14ac:dyDescent="0.25">
      <c r="A5113" t="s">
        <v>6026</v>
      </c>
      <c r="B5113" s="170">
        <v>80813</v>
      </c>
    </row>
    <row r="5114" spans="1:2" x14ac:dyDescent="0.25">
      <c r="A5114" t="s">
        <v>6027</v>
      </c>
      <c r="B5114" s="170">
        <v>80827</v>
      </c>
    </row>
    <row r="5115" spans="1:2" x14ac:dyDescent="0.25">
      <c r="A5115" t="s">
        <v>6028</v>
      </c>
      <c r="B5115" s="170">
        <v>80830</v>
      </c>
    </row>
    <row r="5116" spans="1:2" x14ac:dyDescent="0.25">
      <c r="A5116" t="s">
        <v>6029</v>
      </c>
      <c r="B5116" s="170">
        <v>80844</v>
      </c>
    </row>
    <row r="5117" spans="1:2" x14ac:dyDescent="0.25">
      <c r="A5117" t="s">
        <v>6030</v>
      </c>
      <c r="B5117" s="170">
        <v>80861</v>
      </c>
    </row>
    <row r="5118" spans="1:2" x14ac:dyDescent="0.25">
      <c r="A5118" t="s">
        <v>6031</v>
      </c>
      <c r="B5118" s="170">
        <v>80875</v>
      </c>
    </row>
    <row r="5119" spans="1:2" x14ac:dyDescent="0.25">
      <c r="A5119" t="s">
        <v>6032</v>
      </c>
      <c r="B5119" s="170">
        <v>80889</v>
      </c>
    </row>
    <row r="5120" spans="1:2" x14ac:dyDescent="0.25">
      <c r="A5120" t="s">
        <v>6033</v>
      </c>
      <c r="B5120" s="170">
        <v>80892</v>
      </c>
    </row>
    <row r="5121" spans="1:2" x14ac:dyDescent="0.25">
      <c r="A5121" t="s">
        <v>6034</v>
      </c>
      <c r="B5121" s="170">
        <v>80902</v>
      </c>
    </row>
    <row r="5122" spans="1:2" x14ac:dyDescent="0.25">
      <c r="A5122" t="s">
        <v>6035</v>
      </c>
      <c r="B5122" s="170">
        <v>80916</v>
      </c>
    </row>
    <row r="5123" spans="1:2" x14ac:dyDescent="0.25">
      <c r="A5123" t="s">
        <v>6036</v>
      </c>
      <c r="B5123" s="170">
        <v>80933</v>
      </c>
    </row>
    <row r="5124" spans="1:2" x14ac:dyDescent="0.25">
      <c r="A5124" t="s">
        <v>6037</v>
      </c>
      <c r="B5124" s="170">
        <v>80950</v>
      </c>
    </row>
    <row r="5125" spans="1:2" x14ac:dyDescent="0.25">
      <c r="A5125" t="s">
        <v>6038</v>
      </c>
      <c r="B5125" s="170">
        <v>80964</v>
      </c>
    </row>
    <row r="5126" spans="1:2" x14ac:dyDescent="0.25">
      <c r="A5126" t="s">
        <v>6039</v>
      </c>
      <c r="B5126" s="170">
        <v>80978</v>
      </c>
    </row>
    <row r="5127" spans="1:2" x14ac:dyDescent="0.25">
      <c r="A5127" t="s">
        <v>6040</v>
      </c>
      <c r="B5127" s="170">
        <v>80981</v>
      </c>
    </row>
    <row r="5128" spans="1:2" x14ac:dyDescent="0.25">
      <c r="A5128" t="s">
        <v>6041</v>
      </c>
      <c r="B5128" s="170">
        <v>80995</v>
      </c>
    </row>
    <row r="5129" spans="1:2" x14ac:dyDescent="0.25">
      <c r="A5129" t="s">
        <v>6042</v>
      </c>
      <c r="B5129" s="170">
        <v>81006</v>
      </c>
    </row>
    <row r="5130" spans="1:2" x14ac:dyDescent="0.25">
      <c r="A5130" t="s">
        <v>6043</v>
      </c>
      <c r="B5130" s="170">
        <v>81013</v>
      </c>
    </row>
    <row r="5131" spans="1:2" x14ac:dyDescent="0.25">
      <c r="A5131" t="s">
        <v>6044</v>
      </c>
      <c r="B5131" s="170">
        <v>81027</v>
      </c>
    </row>
    <row r="5132" spans="1:2" x14ac:dyDescent="0.25">
      <c r="A5132" t="s">
        <v>6045</v>
      </c>
      <c r="B5132" s="170">
        <v>81030</v>
      </c>
    </row>
    <row r="5133" spans="1:2" x14ac:dyDescent="0.25">
      <c r="A5133" t="s">
        <v>6046</v>
      </c>
      <c r="B5133" s="170">
        <v>81044</v>
      </c>
    </row>
    <row r="5134" spans="1:2" x14ac:dyDescent="0.25">
      <c r="A5134" t="s">
        <v>6047</v>
      </c>
      <c r="B5134" s="170">
        <v>81058</v>
      </c>
    </row>
    <row r="5135" spans="1:2" x14ac:dyDescent="0.25">
      <c r="A5135" t="s">
        <v>6048</v>
      </c>
      <c r="B5135" s="170">
        <v>81061</v>
      </c>
    </row>
    <row r="5136" spans="1:2" x14ac:dyDescent="0.25">
      <c r="A5136" t="s">
        <v>6049</v>
      </c>
      <c r="B5136" s="170">
        <v>81075</v>
      </c>
    </row>
    <row r="5137" spans="1:2" x14ac:dyDescent="0.25">
      <c r="A5137" t="s">
        <v>6050</v>
      </c>
      <c r="B5137" s="170">
        <v>81089</v>
      </c>
    </row>
    <row r="5138" spans="1:2" x14ac:dyDescent="0.25">
      <c r="A5138" t="s">
        <v>6051</v>
      </c>
      <c r="B5138" s="170">
        <v>81092</v>
      </c>
    </row>
    <row r="5139" spans="1:2" x14ac:dyDescent="0.25">
      <c r="A5139" t="s">
        <v>6052</v>
      </c>
      <c r="B5139" s="170">
        <v>81102</v>
      </c>
    </row>
    <row r="5140" spans="1:2" x14ac:dyDescent="0.25">
      <c r="A5140" t="s">
        <v>6053</v>
      </c>
      <c r="B5140" s="170">
        <v>81116</v>
      </c>
    </row>
    <row r="5141" spans="1:2" x14ac:dyDescent="0.25">
      <c r="A5141" t="s">
        <v>6054</v>
      </c>
      <c r="B5141" s="170">
        <v>81121</v>
      </c>
    </row>
    <row r="5142" spans="1:2" x14ac:dyDescent="0.25">
      <c r="A5142" t="s">
        <v>6055</v>
      </c>
      <c r="B5142" s="170">
        <v>81133</v>
      </c>
    </row>
    <row r="5143" spans="1:2" x14ac:dyDescent="0.25">
      <c r="A5143" t="s">
        <v>6056</v>
      </c>
      <c r="B5143" s="170">
        <v>81147</v>
      </c>
    </row>
    <row r="5144" spans="1:2" x14ac:dyDescent="0.25">
      <c r="A5144" t="s">
        <v>6057</v>
      </c>
      <c r="B5144" s="170">
        <v>81150</v>
      </c>
    </row>
    <row r="5145" spans="1:2" x14ac:dyDescent="0.25">
      <c r="A5145" t="s">
        <v>6058</v>
      </c>
      <c r="B5145" s="170">
        <v>81164</v>
      </c>
    </row>
    <row r="5146" spans="1:2" x14ac:dyDescent="0.25">
      <c r="A5146" t="s">
        <v>6059</v>
      </c>
      <c r="B5146" s="170">
        <v>81178</v>
      </c>
    </row>
    <row r="5147" spans="1:2" x14ac:dyDescent="0.25">
      <c r="A5147" t="s">
        <v>6060</v>
      </c>
      <c r="B5147" s="170">
        <v>81181</v>
      </c>
    </row>
    <row r="5148" spans="1:2" x14ac:dyDescent="0.25">
      <c r="A5148" t="s">
        <v>6061</v>
      </c>
      <c r="B5148" s="170">
        <v>81195</v>
      </c>
    </row>
    <row r="5149" spans="1:2" x14ac:dyDescent="0.25">
      <c r="A5149" t="s">
        <v>6062</v>
      </c>
      <c r="B5149" s="170">
        <v>81205</v>
      </c>
    </row>
    <row r="5150" spans="1:2" x14ac:dyDescent="0.25">
      <c r="A5150" t="s">
        <v>6063</v>
      </c>
      <c r="B5150" s="170">
        <v>81219</v>
      </c>
    </row>
    <row r="5151" spans="1:2" x14ac:dyDescent="0.25">
      <c r="A5151" t="s">
        <v>6064</v>
      </c>
      <c r="B5151" s="170">
        <v>81222</v>
      </c>
    </row>
    <row r="5152" spans="1:2" x14ac:dyDescent="0.25">
      <c r="A5152" t="s">
        <v>6065</v>
      </c>
      <c r="B5152" s="170">
        <v>81236</v>
      </c>
    </row>
    <row r="5153" spans="1:2" x14ac:dyDescent="0.25">
      <c r="A5153" t="s">
        <v>6066</v>
      </c>
      <c r="B5153" s="170">
        <v>81247</v>
      </c>
    </row>
    <row r="5154" spans="1:2" x14ac:dyDescent="0.25">
      <c r="A5154" t="s">
        <v>6067</v>
      </c>
      <c r="B5154" s="170">
        <v>81253</v>
      </c>
    </row>
    <row r="5155" spans="1:2" x14ac:dyDescent="0.25">
      <c r="A5155" t="s">
        <v>6068</v>
      </c>
      <c r="B5155" s="170">
        <v>81267</v>
      </c>
    </row>
    <row r="5156" spans="1:2" x14ac:dyDescent="0.25">
      <c r="A5156" t="s">
        <v>6069</v>
      </c>
      <c r="B5156" s="170">
        <v>81270</v>
      </c>
    </row>
    <row r="5157" spans="1:2" x14ac:dyDescent="0.25">
      <c r="A5157" t="s">
        <v>6070</v>
      </c>
      <c r="B5157" s="170">
        <v>81284</v>
      </c>
    </row>
    <row r="5158" spans="1:2" x14ac:dyDescent="0.25">
      <c r="A5158" t="s">
        <v>6071</v>
      </c>
      <c r="B5158" s="170">
        <v>81298</v>
      </c>
    </row>
    <row r="5159" spans="1:2" x14ac:dyDescent="0.25">
      <c r="A5159" t="s">
        <v>6072</v>
      </c>
      <c r="B5159" s="170">
        <v>81308</v>
      </c>
    </row>
    <row r="5160" spans="1:2" x14ac:dyDescent="0.25">
      <c r="A5160" t="s">
        <v>6073</v>
      </c>
      <c r="B5160" s="170">
        <v>81325</v>
      </c>
    </row>
    <row r="5161" spans="1:2" x14ac:dyDescent="0.25">
      <c r="A5161" t="s">
        <v>6074</v>
      </c>
      <c r="B5161" s="170">
        <v>81339</v>
      </c>
    </row>
    <row r="5162" spans="1:2" x14ac:dyDescent="0.25">
      <c r="A5162" t="s">
        <v>6075</v>
      </c>
      <c r="B5162" s="170">
        <v>81342</v>
      </c>
    </row>
    <row r="5163" spans="1:2" x14ac:dyDescent="0.25">
      <c r="A5163" t="s">
        <v>6076</v>
      </c>
      <c r="B5163" s="170">
        <v>81356</v>
      </c>
    </row>
    <row r="5164" spans="1:2" x14ac:dyDescent="0.25">
      <c r="A5164" t="s">
        <v>6077</v>
      </c>
      <c r="B5164" s="170">
        <v>81362</v>
      </c>
    </row>
    <row r="5165" spans="1:2" x14ac:dyDescent="0.25">
      <c r="A5165" t="s">
        <v>6078</v>
      </c>
      <c r="B5165" s="170">
        <v>81373</v>
      </c>
    </row>
    <row r="5166" spans="1:2" x14ac:dyDescent="0.25">
      <c r="A5166" t="s">
        <v>6079</v>
      </c>
      <c r="B5166" s="170">
        <v>81387</v>
      </c>
    </row>
    <row r="5167" spans="1:2" x14ac:dyDescent="0.25">
      <c r="A5167" t="s">
        <v>6080</v>
      </c>
      <c r="B5167" s="170">
        <v>81390</v>
      </c>
    </row>
    <row r="5168" spans="1:2" x14ac:dyDescent="0.25">
      <c r="A5168" t="s">
        <v>6081</v>
      </c>
      <c r="B5168" s="170">
        <v>81400</v>
      </c>
    </row>
    <row r="5169" spans="1:2" x14ac:dyDescent="0.25">
      <c r="A5169" t="s">
        <v>6082</v>
      </c>
      <c r="B5169" s="170">
        <v>81414</v>
      </c>
    </row>
    <row r="5170" spans="1:2" x14ac:dyDescent="0.25">
      <c r="A5170" t="s">
        <v>6083</v>
      </c>
      <c r="B5170" s="170">
        <v>81428</v>
      </c>
    </row>
    <row r="5171" spans="1:2" x14ac:dyDescent="0.25">
      <c r="A5171" t="s">
        <v>6084</v>
      </c>
      <c r="B5171" s="170">
        <v>81431</v>
      </c>
    </row>
    <row r="5172" spans="1:2" x14ac:dyDescent="0.25">
      <c r="A5172" t="s">
        <v>6085</v>
      </c>
      <c r="B5172" s="170">
        <v>81459</v>
      </c>
    </row>
    <row r="5173" spans="1:2" x14ac:dyDescent="0.25">
      <c r="A5173" t="s">
        <v>6086</v>
      </c>
      <c r="B5173" s="170">
        <v>81462</v>
      </c>
    </row>
    <row r="5174" spans="1:2" x14ac:dyDescent="0.25">
      <c r="A5174" t="s">
        <v>6087</v>
      </c>
      <c r="B5174" s="170">
        <v>81476</v>
      </c>
    </row>
    <row r="5175" spans="1:2" x14ac:dyDescent="0.25">
      <c r="A5175" t="s">
        <v>6088</v>
      </c>
      <c r="B5175" s="170">
        <v>81493</v>
      </c>
    </row>
    <row r="5176" spans="1:2" x14ac:dyDescent="0.25">
      <c r="A5176" t="s">
        <v>6089</v>
      </c>
      <c r="B5176" s="170">
        <v>81503</v>
      </c>
    </row>
    <row r="5177" spans="1:2" x14ac:dyDescent="0.25">
      <c r="A5177" t="s">
        <v>6090</v>
      </c>
      <c r="B5177" s="170">
        <v>81517</v>
      </c>
    </row>
    <row r="5178" spans="1:2" x14ac:dyDescent="0.25">
      <c r="A5178" t="s">
        <v>6091</v>
      </c>
      <c r="B5178" s="170">
        <v>81520</v>
      </c>
    </row>
    <row r="5179" spans="1:2" x14ac:dyDescent="0.25">
      <c r="A5179" t="s">
        <v>6092</v>
      </c>
      <c r="B5179" s="170">
        <v>81534</v>
      </c>
    </row>
    <row r="5180" spans="1:2" x14ac:dyDescent="0.25">
      <c r="A5180" t="s">
        <v>6093</v>
      </c>
      <c r="B5180" s="170">
        <v>81548</v>
      </c>
    </row>
    <row r="5181" spans="1:2" x14ac:dyDescent="0.25">
      <c r="A5181" t="s">
        <v>6094</v>
      </c>
      <c r="B5181" s="170">
        <v>81551</v>
      </c>
    </row>
    <row r="5182" spans="1:2" x14ac:dyDescent="0.25">
      <c r="A5182" t="s">
        <v>6095</v>
      </c>
      <c r="B5182" s="170">
        <v>81565</v>
      </c>
    </row>
    <row r="5183" spans="1:2" x14ac:dyDescent="0.25">
      <c r="A5183" t="s">
        <v>6096</v>
      </c>
      <c r="B5183" s="170">
        <v>81579</v>
      </c>
    </row>
    <row r="5184" spans="1:2" x14ac:dyDescent="0.25">
      <c r="A5184" t="s">
        <v>6097</v>
      </c>
      <c r="B5184" s="170">
        <v>81582</v>
      </c>
    </row>
    <row r="5185" spans="1:2" x14ac:dyDescent="0.25">
      <c r="A5185" t="s">
        <v>6098</v>
      </c>
      <c r="B5185" s="170">
        <v>81596</v>
      </c>
    </row>
    <row r="5186" spans="1:2" x14ac:dyDescent="0.25">
      <c r="A5186" t="s">
        <v>6099</v>
      </c>
      <c r="B5186" s="170">
        <v>81606</v>
      </c>
    </row>
    <row r="5187" spans="1:2" x14ac:dyDescent="0.25">
      <c r="A5187" t="s">
        <v>6100</v>
      </c>
      <c r="B5187" s="170">
        <v>81619</v>
      </c>
    </row>
    <row r="5188" spans="1:2" x14ac:dyDescent="0.25">
      <c r="A5188" t="s">
        <v>6101</v>
      </c>
      <c r="B5188" s="170">
        <v>81623</v>
      </c>
    </row>
    <row r="5189" spans="1:2" x14ac:dyDescent="0.25">
      <c r="A5189" t="s">
        <v>6102</v>
      </c>
      <c r="B5189" s="170">
        <v>81637</v>
      </c>
    </row>
    <row r="5190" spans="1:2" x14ac:dyDescent="0.25">
      <c r="A5190" t="s">
        <v>6103</v>
      </c>
      <c r="B5190" s="170">
        <v>81640</v>
      </c>
    </row>
    <row r="5191" spans="1:2" x14ac:dyDescent="0.25">
      <c r="A5191" t="s">
        <v>6104</v>
      </c>
      <c r="B5191" s="170">
        <v>81654</v>
      </c>
    </row>
    <row r="5192" spans="1:2" x14ac:dyDescent="0.25">
      <c r="A5192" t="s">
        <v>6105</v>
      </c>
      <c r="B5192" s="170">
        <v>81668</v>
      </c>
    </row>
    <row r="5193" spans="1:2" x14ac:dyDescent="0.25">
      <c r="A5193" t="s">
        <v>6106</v>
      </c>
      <c r="B5193" s="170">
        <v>81671</v>
      </c>
    </row>
    <row r="5194" spans="1:2" x14ac:dyDescent="0.25">
      <c r="A5194" t="s">
        <v>6107</v>
      </c>
      <c r="B5194" s="170">
        <v>81685</v>
      </c>
    </row>
    <row r="5195" spans="1:2" x14ac:dyDescent="0.25">
      <c r="A5195" t="s">
        <v>6108</v>
      </c>
      <c r="B5195" s="170">
        <v>81699</v>
      </c>
    </row>
    <row r="5196" spans="1:2" x14ac:dyDescent="0.25">
      <c r="A5196" t="s">
        <v>6109</v>
      </c>
      <c r="B5196" s="170">
        <v>81709</v>
      </c>
    </row>
    <row r="5197" spans="1:2" x14ac:dyDescent="0.25">
      <c r="A5197" t="s">
        <v>6110</v>
      </c>
      <c r="B5197" s="170">
        <v>81712</v>
      </c>
    </row>
    <row r="5198" spans="1:2" x14ac:dyDescent="0.25">
      <c r="A5198" t="s">
        <v>6111</v>
      </c>
      <c r="B5198" s="170">
        <v>81726</v>
      </c>
    </row>
    <row r="5199" spans="1:2" x14ac:dyDescent="0.25">
      <c r="A5199" t="s">
        <v>6112</v>
      </c>
      <c r="B5199" s="170">
        <v>81734</v>
      </c>
    </row>
    <row r="5200" spans="1:2" x14ac:dyDescent="0.25">
      <c r="A5200" t="s">
        <v>6113</v>
      </c>
      <c r="B5200" s="170">
        <v>81743</v>
      </c>
    </row>
    <row r="5201" spans="1:2" x14ac:dyDescent="0.25">
      <c r="A5201" t="s">
        <v>6114</v>
      </c>
      <c r="B5201" s="170">
        <v>81757</v>
      </c>
    </row>
    <row r="5202" spans="1:2" x14ac:dyDescent="0.25">
      <c r="A5202" t="s">
        <v>6115</v>
      </c>
      <c r="B5202" s="170">
        <v>81760</v>
      </c>
    </row>
    <row r="5203" spans="1:2" x14ac:dyDescent="0.25">
      <c r="A5203" t="s">
        <v>6116</v>
      </c>
      <c r="B5203" s="170">
        <v>81774</v>
      </c>
    </row>
    <row r="5204" spans="1:2" x14ac:dyDescent="0.25">
      <c r="A5204" t="s">
        <v>6117</v>
      </c>
      <c r="B5204" s="170">
        <v>81788</v>
      </c>
    </row>
    <row r="5205" spans="1:2" x14ac:dyDescent="0.25">
      <c r="A5205" t="s">
        <v>6118</v>
      </c>
      <c r="B5205" s="170">
        <v>81791</v>
      </c>
    </row>
    <row r="5206" spans="1:2" x14ac:dyDescent="0.25">
      <c r="A5206" t="s">
        <v>6119</v>
      </c>
      <c r="B5206" s="170">
        <v>81801</v>
      </c>
    </row>
    <row r="5207" spans="1:2" x14ac:dyDescent="0.25">
      <c r="A5207" t="s">
        <v>6120</v>
      </c>
      <c r="B5207" s="170">
        <v>81815</v>
      </c>
    </row>
    <row r="5208" spans="1:2" x14ac:dyDescent="0.25">
      <c r="A5208" t="s">
        <v>6121</v>
      </c>
      <c r="B5208" s="170">
        <v>81829</v>
      </c>
    </row>
    <row r="5209" spans="1:2" x14ac:dyDescent="0.25">
      <c r="A5209" t="s">
        <v>6122</v>
      </c>
      <c r="B5209" s="170">
        <v>81832</v>
      </c>
    </row>
    <row r="5210" spans="1:2" x14ac:dyDescent="0.25">
      <c r="A5210" t="s">
        <v>6123</v>
      </c>
      <c r="B5210" s="170">
        <v>81850</v>
      </c>
    </row>
    <row r="5211" spans="1:2" x14ac:dyDescent="0.25">
      <c r="A5211" t="s">
        <v>6124</v>
      </c>
      <c r="B5211" s="170">
        <v>81863</v>
      </c>
    </row>
    <row r="5212" spans="1:2" x14ac:dyDescent="0.25">
      <c r="A5212" t="s">
        <v>6125</v>
      </c>
      <c r="B5212" s="170">
        <v>81880</v>
      </c>
    </row>
    <row r="5213" spans="1:2" x14ac:dyDescent="0.25">
      <c r="A5213" t="s">
        <v>6126</v>
      </c>
      <c r="B5213" s="170">
        <v>81904</v>
      </c>
    </row>
    <row r="5214" spans="1:2" x14ac:dyDescent="0.25">
      <c r="A5214" t="s">
        <v>6127</v>
      </c>
      <c r="B5214" s="170">
        <v>81918</v>
      </c>
    </row>
    <row r="5215" spans="1:2" x14ac:dyDescent="0.25">
      <c r="A5215" t="s">
        <v>6128</v>
      </c>
      <c r="B5215" s="170">
        <v>81921</v>
      </c>
    </row>
    <row r="5216" spans="1:2" x14ac:dyDescent="0.25">
      <c r="A5216" t="s">
        <v>6129</v>
      </c>
      <c r="B5216" s="170">
        <v>81935</v>
      </c>
    </row>
    <row r="5217" spans="1:2" x14ac:dyDescent="0.25">
      <c r="A5217" t="s">
        <v>6130</v>
      </c>
      <c r="B5217" s="170">
        <v>81952</v>
      </c>
    </row>
    <row r="5218" spans="1:2" x14ac:dyDescent="0.25">
      <c r="A5218" t="s">
        <v>6131</v>
      </c>
      <c r="B5218" s="170">
        <v>81966</v>
      </c>
    </row>
    <row r="5219" spans="1:2" x14ac:dyDescent="0.25">
      <c r="A5219" t="s">
        <v>6132</v>
      </c>
      <c r="B5219" s="170">
        <v>81975</v>
      </c>
    </row>
    <row r="5220" spans="1:2" x14ac:dyDescent="0.25">
      <c r="A5220" t="s">
        <v>6133</v>
      </c>
      <c r="B5220" s="170">
        <v>83017</v>
      </c>
    </row>
    <row r="5221" spans="1:2" x14ac:dyDescent="0.25">
      <c r="A5221" t="s">
        <v>6134</v>
      </c>
      <c r="B5221" s="170">
        <v>83020</v>
      </c>
    </row>
    <row r="5222" spans="1:2" x14ac:dyDescent="0.25">
      <c r="A5222" t="s">
        <v>6135</v>
      </c>
      <c r="B5222" s="170">
        <v>83034</v>
      </c>
    </row>
    <row r="5223" spans="1:2" x14ac:dyDescent="0.25">
      <c r="A5223" t="s">
        <v>6136</v>
      </c>
      <c r="B5223" s="170">
        <v>83048</v>
      </c>
    </row>
    <row r="5224" spans="1:2" x14ac:dyDescent="0.25">
      <c r="A5224" t="s">
        <v>6137</v>
      </c>
      <c r="B5224" s="170">
        <v>83051</v>
      </c>
    </row>
    <row r="5225" spans="1:2" x14ac:dyDescent="0.25">
      <c r="A5225" t="s">
        <v>6138</v>
      </c>
      <c r="B5225" s="170">
        <v>83082</v>
      </c>
    </row>
    <row r="5226" spans="1:2" x14ac:dyDescent="0.25">
      <c r="A5226" t="s">
        <v>6139</v>
      </c>
      <c r="B5226" s="170">
        <v>83106</v>
      </c>
    </row>
    <row r="5227" spans="1:2" x14ac:dyDescent="0.25">
      <c r="A5227" t="s">
        <v>6140</v>
      </c>
      <c r="B5227" s="170">
        <v>83123</v>
      </c>
    </row>
    <row r="5228" spans="1:2" x14ac:dyDescent="0.25">
      <c r="A5228" t="s">
        <v>6141</v>
      </c>
      <c r="B5228" s="170">
        <v>83137</v>
      </c>
    </row>
    <row r="5229" spans="1:2" x14ac:dyDescent="0.25">
      <c r="A5229" t="s">
        <v>6142</v>
      </c>
      <c r="B5229" s="170">
        <v>83154</v>
      </c>
    </row>
    <row r="5230" spans="1:2" x14ac:dyDescent="0.25">
      <c r="A5230" t="s">
        <v>6143</v>
      </c>
      <c r="B5230" s="170">
        <v>83168</v>
      </c>
    </row>
    <row r="5231" spans="1:2" x14ac:dyDescent="0.25">
      <c r="A5231" t="s">
        <v>6144</v>
      </c>
      <c r="B5231" s="170">
        <v>83171</v>
      </c>
    </row>
    <row r="5232" spans="1:2" x14ac:dyDescent="0.25">
      <c r="A5232" t="s">
        <v>6145</v>
      </c>
      <c r="B5232" s="170">
        <v>83185</v>
      </c>
    </row>
    <row r="5233" spans="1:2" x14ac:dyDescent="0.25">
      <c r="A5233" t="s">
        <v>6146</v>
      </c>
      <c r="B5233" s="170">
        <v>83199</v>
      </c>
    </row>
    <row r="5234" spans="1:2" x14ac:dyDescent="0.25">
      <c r="A5234" t="s">
        <v>6147</v>
      </c>
      <c r="B5234" s="170">
        <v>83209</v>
      </c>
    </row>
    <row r="5235" spans="1:2" x14ac:dyDescent="0.25">
      <c r="A5235" t="s">
        <v>6148</v>
      </c>
      <c r="B5235" s="170">
        <v>83212</v>
      </c>
    </row>
    <row r="5236" spans="1:2" x14ac:dyDescent="0.25">
      <c r="A5236" t="s">
        <v>6149</v>
      </c>
      <c r="B5236" s="170">
        <v>83226</v>
      </c>
    </row>
    <row r="5237" spans="1:2" x14ac:dyDescent="0.25">
      <c r="A5237" t="s">
        <v>6150</v>
      </c>
      <c r="B5237" s="170">
        <v>83239</v>
      </c>
    </row>
    <row r="5238" spans="1:2" x14ac:dyDescent="0.25">
      <c r="A5238" t="s">
        <v>6151</v>
      </c>
      <c r="B5238" s="170">
        <v>83243</v>
      </c>
    </row>
    <row r="5239" spans="1:2" x14ac:dyDescent="0.25">
      <c r="A5239" t="s">
        <v>6152</v>
      </c>
      <c r="B5239" s="170">
        <v>83257</v>
      </c>
    </row>
    <row r="5240" spans="1:2" x14ac:dyDescent="0.25">
      <c r="A5240" t="s">
        <v>6153</v>
      </c>
      <c r="B5240" s="170">
        <v>83260</v>
      </c>
    </row>
    <row r="5241" spans="1:2" x14ac:dyDescent="0.25">
      <c r="A5241" t="s">
        <v>6154</v>
      </c>
      <c r="B5241" s="170">
        <v>83274</v>
      </c>
    </row>
    <row r="5242" spans="1:2" x14ac:dyDescent="0.25">
      <c r="A5242" t="s">
        <v>6155</v>
      </c>
      <c r="B5242" s="170">
        <v>83288</v>
      </c>
    </row>
    <row r="5243" spans="1:2" x14ac:dyDescent="0.25">
      <c r="A5243" t="s">
        <v>6156</v>
      </c>
      <c r="B5243" s="170">
        <v>83291</v>
      </c>
    </row>
    <row r="5244" spans="1:2" x14ac:dyDescent="0.25">
      <c r="A5244" t="s">
        <v>6157</v>
      </c>
      <c r="B5244" s="170">
        <v>83301</v>
      </c>
    </row>
    <row r="5245" spans="1:2" x14ac:dyDescent="0.25">
      <c r="A5245" t="s">
        <v>6158</v>
      </c>
      <c r="B5245" s="170">
        <v>83315</v>
      </c>
    </row>
    <row r="5246" spans="1:2" x14ac:dyDescent="0.25">
      <c r="A5246" t="s">
        <v>6159</v>
      </c>
      <c r="B5246" s="170">
        <v>83329</v>
      </c>
    </row>
    <row r="5247" spans="1:2" x14ac:dyDescent="0.25">
      <c r="A5247" t="s">
        <v>6160</v>
      </c>
      <c r="B5247" s="170">
        <v>83332</v>
      </c>
    </row>
    <row r="5248" spans="1:2" x14ac:dyDescent="0.25">
      <c r="A5248" t="s">
        <v>6161</v>
      </c>
      <c r="B5248" s="170">
        <v>83354</v>
      </c>
    </row>
    <row r="5249" spans="1:2" x14ac:dyDescent="0.25">
      <c r="A5249" t="s">
        <v>6162</v>
      </c>
      <c r="B5249" s="170">
        <v>83363</v>
      </c>
    </row>
    <row r="5250" spans="1:2" x14ac:dyDescent="0.25">
      <c r="A5250" t="s">
        <v>6163</v>
      </c>
      <c r="B5250" s="170">
        <v>83377</v>
      </c>
    </row>
    <row r="5251" spans="1:2" x14ac:dyDescent="0.25">
      <c r="A5251" t="s">
        <v>6164</v>
      </c>
      <c r="B5251" s="170">
        <v>83380</v>
      </c>
    </row>
    <row r="5252" spans="1:2" x14ac:dyDescent="0.25">
      <c r="A5252" t="s">
        <v>6165</v>
      </c>
      <c r="B5252" s="170">
        <v>83394</v>
      </c>
    </row>
    <row r="5253" spans="1:2" x14ac:dyDescent="0.25">
      <c r="A5253" t="s">
        <v>6166</v>
      </c>
      <c r="B5253" s="170">
        <v>83404</v>
      </c>
    </row>
    <row r="5254" spans="1:2" x14ac:dyDescent="0.25">
      <c r="A5254" t="s">
        <v>6167</v>
      </c>
      <c r="B5254" s="170">
        <v>83418</v>
      </c>
    </row>
    <row r="5255" spans="1:2" x14ac:dyDescent="0.25">
      <c r="A5255" t="s">
        <v>6168</v>
      </c>
      <c r="B5255" s="170">
        <v>83421</v>
      </c>
    </row>
    <row r="5256" spans="1:2" x14ac:dyDescent="0.25">
      <c r="A5256" t="s">
        <v>6169</v>
      </c>
      <c r="B5256" s="170">
        <v>83435</v>
      </c>
    </row>
    <row r="5257" spans="1:2" x14ac:dyDescent="0.25">
      <c r="A5257" t="s">
        <v>6170</v>
      </c>
      <c r="B5257" s="170">
        <v>83449</v>
      </c>
    </row>
    <row r="5258" spans="1:2" x14ac:dyDescent="0.25">
      <c r="A5258" t="s">
        <v>6171</v>
      </c>
      <c r="B5258" s="170">
        <v>83452</v>
      </c>
    </row>
    <row r="5259" spans="1:2" x14ac:dyDescent="0.25">
      <c r="A5259" t="s">
        <v>6172</v>
      </c>
      <c r="B5259" s="170">
        <v>83466</v>
      </c>
    </row>
    <row r="5260" spans="1:2" x14ac:dyDescent="0.25">
      <c r="A5260" t="s">
        <v>6173</v>
      </c>
      <c r="B5260" s="170">
        <v>83497</v>
      </c>
    </row>
    <row r="5261" spans="1:2" x14ac:dyDescent="0.25">
      <c r="A5261" t="s">
        <v>6174</v>
      </c>
      <c r="B5261" s="170">
        <v>83510</v>
      </c>
    </row>
    <row r="5262" spans="1:2" x14ac:dyDescent="0.25">
      <c r="A5262" t="s">
        <v>6175</v>
      </c>
      <c r="B5262" s="170">
        <v>83524</v>
      </c>
    </row>
    <row r="5263" spans="1:2" x14ac:dyDescent="0.25">
      <c r="A5263" t="s">
        <v>6176</v>
      </c>
      <c r="B5263" s="170">
        <v>83538</v>
      </c>
    </row>
    <row r="5264" spans="1:2" x14ac:dyDescent="0.25">
      <c r="A5264" t="s">
        <v>6177</v>
      </c>
      <c r="B5264" s="170">
        <v>83555</v>
      </c>
    </row>
    <row r="5265" spans="1:2" x14ac:dyDescent="0.25">
      <c r="A5265" t="s">
        <v>6178</v>
      </c>
      <c r="B5265" s="170">
        <v>83572</v>
      </c>
    </row>
    <row r="5266" spans="1:2" x14ac:dyDescent="0.25">
      <c r="A5266" t="s">
        <v>6179</v>
      </c>
      <c r="B5266" s="170">
        <v>83586</v>
      </c>
    </row>
    <row r="5267" spans="1:2" x14ac:dyDescent="0.25">
      <c r="A5267" t="s">
        <v>6180</v>
      </c>
      <c r="B5267" s="170">
        <v>84019</v>
      </c>
    </row>
    <row r="5268" spans="1:2" x14ac:dyDescent="0.25">
      <c r="A5268" t="s">
        <v>6181</v>
      </c>
      <c r="B5268" s="170">
        <v>84022</v>
      </c>
    </row>
    <row r="5269" spans="1:2" x14ac:dyDescent="0.25">
      <c r="A5269" t="s">
        <v>6182</v>
      </c>
      <c r="B5269" s="170">
        <v>84036</v>
      </c>
    </row>
    <row r="5270" spans="1:2" x14ac:dyDescent="0.25">
      <c r="A5270" t="s">
        <v>6183</v>
      </c>
      <c r="B5270" s="170">
        <v>84049</v>
      </c>
    </row>
    <row r="5271" spans="1:2" x14ac:dyDescent="0.25">
      <c r="A5271" t="s">
        <v>6184</v>
      </c>
      <c r="B5271" s="170">
        <v>84067</v>
      </c>
    </row>
    <row r="5272" spans="1:2" x14ac:dyDescent="0.25">
      <c r="A5272" t="s">
        <v>6185</v>
      </c>
      <c r="B5272" s="170">
        <v>85010</v>
      </c>
    </row>
    <row r="5273" spans="1:2" x14ac:dyDescent="0.25">
      <c r="A5273" t="s">
        <v>6186</v>
      </c>
      <c r="B5273" s="170">
        <v>86012</v>
      </c>
    </row>
    <row r="5274" spans="1:2" x14ac:dyDescent="0.25">
      <c r="A5274" t="s">
        <v>6187</v>
      </c>
      <c r="B5274" s="170">
        <v>86026</v>
      </c>
    </row>
    <row r="5275" spans="1:2" x14ac:dyDescent="0.25">
      <c r="A5275" t="s">
        <v>6188</v>
      </c>
      <c r="B5275" s="170">
        <v>86030</v>
      </c>
    </row>
    <row r="5276" spans="1:2" x14ac:dyDescent="0.25">
      <c r="A5276" t="s">
        <v>6189</v>
      </c>
      <c r="B5276" s="170">
        <v>86043</v>
      </c>
    </row>
    <row r="5277" spans="1:2" x14ac:dyDescent="0.25">
      <c r="A5277" t="s">
        <v>6190</v>
      </c>
      <c r="B5277" s="170">
        <v>86057</v>
      </c>
    </row>
    <row r="5278" spans="1:2" x14ac:dyDescent="0.25">
      <c r="A5278" t="s">
        <v>6191</v>
      </c>
      <c r="B5278" s="170">
        <v>86060</v>
      </c>
    </row>
    <row r="5279" spans="1:2" x14ac:dyDescent="0.25">
      <c r="A5279" t="s">
        <v>6192</v>
      </c>
      <c r="B5279" s="170">
        <v>86074</v>
      </c>
    </row>
    <row r="5280" spans="1:2" x14ac:dyDescent="0.25">
      <c r="A5280" t="s">
        <v>6193</v>
      </c>
      <c r="B5280" s="170">
        <v>86088</v>
      </c>
    </row>
    <row r="5281" spans="1:2" x14ac:dyDescent="0.25">
      <c r="A5281" t="s">
        <v>6194</v>
      </c>
      <c r="B5281" s="170">
        <v>86091</v>
      </c>
    </row>
    <row r="5282" spans="1:2" x14ac:dyDescent="0.25">
      <c r="A5282" t="s">
        <v>6195</v>
      </c>
      <c r="B5282" s="170">
        <v>86101</v>
      </c>
    </row>
    <row r="5283" spans="1:2" x14ac:dyDescent="0.25">
      <c r="A5283" t="s">
        <v>6196</v>
      </c>
      <c r="B5283" s="170">
        <v>86115</v>
      </c>
    </row>
    <row r="5284" spans="1:2" x14ac:dyDescent="0.25">
      <c r="A5284" t="s">
        <v>6197</v>
      </c>
      <c r="B5284" s="170">
        <v>87014</v>
      </c>
    </row>
    <row r="5285" spans="1:2" x14ac:dyDescent="0.25">
      <c r="A5285" t="s">
        <v>6198</v>
      </c>
      <c r="B5285" s="170">
        <v>87028</v>
      </c>
    </row>
    <row r="5286" spans="1:2" x14ac:dyDescent="0.25">
      <c r="A5286" t="s">
        <v>6199</v>
      </c>
      <c r="B5286" s="170">
        <v>87031</v>
      </c>
    </row>
    <row r="5287" spans="1:2" x14ac:dyDescent="0.25">
      <c r="A5287" t="s">
        <v>6200</v>
      </c>
      <c r="B5287" s="170">
        <v>87059</v>
      </c>
    </row>
    <row r="5288" spans="1:2" x14ac:dyDescent="0.25">
      <c r="A5288" t="s">
        <v>6201</v>
      </c>
      <c r="B5288" s="170">
        <v>87062</v>
      </c>
    </row>
    <row r="5289" spans="1:2" x14ac:dyDescent="0.25">
      <c r="A5289" t="s">
        <v>6202</v>
      </c>
      <c r="B5289" s="170">
        <v>87076</v>
      </c>
    </row>
    <row r="5290" spans="1:2" x14ac:dyDescent="0.25">
      <c r="A5290" t="s">
        <v>6203</v>
      </c>
      <c r="B5290" s="170">
        <v>87081</v>
      </c>
    </row>
    <row r="5291" spans="1:2" x14ac:dyDescent="0.25">
      <c r="A5291" t="s">
        <v>6204</v>
      </c>
      <c r="B5291" s="170">
        <v>87093</v>
      </c>
    </row>
    <row r="5292" spans="1:2" x14ac:dyDescent="0.25">
      <c r="A5292" t="s">
        <v>6205</v>
      </c>
      <c r="B5292" s="170">
        <v>87103</v>
      </c>
    </row>
    <row r="5293" spans="1:2" x14ac:dyDescent="0.25">
      <c r="A5293" t="s">
        <v>6206</v>
      </c>
      <c r="B5293" s="170">
        <v>87117</v>
      </c>
    </row>
    <row r="5294" spans="1:2" x14ac:dyDescent="0.25">
      <c r="A5294" t="s">
        <v>6207</v>
      </c>
      <c r="B5294" s="170">
        <v>87120</v>
      </c>
    </row>
    <row r="5295" spans="1:2" x14ac:dyDescent="0.25">
      <c r="A5295" t="s">
        <v>6208</v>
      </c>
      <c r="B5295" s="170">
        <v>87134</v>
      </c>
    </row>
    <row r="5296" spans="1:2" x14ac:dyDescent="0.25">
      <c r="A5296" t="s">
        <v>6209</v>
      </c>
      <c r="B5296" s="170">
        <v>87148</v>
      </c>
    </row>
    <row r="5297" spans="1:2" x14ac:dyDescent="0.25">
      <c r="A5297" t="s">
        <v>6210</v>
      </c>
      <c r="B5297" s="170">
        <v>87165</v>
      </c>
    </row>
    <row r="5298" spans="1:2" x14ac:dyDescent="0.25">
      <c r="A5298" t="s">
        <v>6211</v>
      </c>
      <c r="B5298" s="170">
        <v>87179</v>
      </c>
    </row>
    <row r="5299" spans="1:2" x14ac:dyDescent="0.25">
      <c r="A5299" t="s">
        <v>6212</v>
      </c>
      <c r="B5299" s="170">
        <v>87182</v>
      </c>
    </row>
    <row r="5300" spans="1:2" x14ac:dyDescent="0.25">
      <c r="A5300" t="s">
        <v>6213</v>
      </c>
      <c r="B5300" s="170">
        <v>87206</v>
      </c>
    </row>
    <row r="5301" spans="1:2" x14ac:dyDescent="0.25">
      <c r="A5301" t="s">
        <v>6214</v>
      </c>
      <c r="B5301" s="170">
        <v>87212</v>
      </c>
    </row>
    <row r="5302" spans="1:2" x14ac:dyDescent="0.25">
      <c r="A5302" t="s">
        <v>6215</v>
      </c>
      <c r="B5302" s="170">
        <v>87223</v>
      </c>
    </row>
    <row r="5303" spans="1:2" x14ac:dyDescent="0.25">
      <c r="A5303" t="s">
        <v>6216</v>
      </c>
      <c r="B5303" s="170">
        <v>87237</v>
      </c>
    </row>
    <row r="5304" spans="1:2" x14ac:dyDescent="0.25">
      <c r="A5304" t="s">
        <v>6217</v>
      </c>
      <c r="B5304" s="170">
        <v>87240</v>
      </c>
    </row>
    <row r="5305" spans="1:2" x14ac:dyDescent="0.25">
      <c r="A5305" t="s">
        <v>6218</v>
      </c>
      <c r="B5305" s="170">
        <v>87254</v>
      </c>
    </row>
    <row r="5306" spans="1:2" x14ac:dyDescent="0.25">
      <c r="A5306" t="s">
        <v>6219</v>
      </c>
      <c r="B5306" s="170">
        <v>87271</v>
      </c>
    </row>
    <row r="5307" spans="1:2" x14ac:dyDescent="0.25">
      <c r="A5307" t="s">
        <v>6220</v>
      </c>
      <c r="B5307" s="170">
        <v>87285</v>
      </c>
    </row>
    <row r="5308" spans="1:2" x14ac:dyDescent="0.25">
      <c r="A5308" t="s">
        <v>6221</v>
      </c>
      <c r="B5308" s="170">
        <v>87299</v>
      </c>
    </row>
    <row r="5309" spans="1:2" x14ac:dyDescent="0.25">
      <c r="A5309" t="s">
        <v>6222</v>
      </c>
      <c r="B5309" s="170">
        <v>87309</v>
      </c>
    </row>
    <row r="5310" spans="1:2" x14ac:dyDescent="0.25">
      <c r="A5310" t="s">
        <v>6223</v>
      </c>
      <c r="B5310" s="170">
        <v>87312</v>
      </c>
    </row>
    <row r="5311" spans="1:2" x14ac:dyDescent="0.25">
      <c r="A5311" t="s">
        <v>6224</v>
      </c>
      <c r="B5311" s="170">
        <v>87326</v>
      </c>
    </row>
    <row r="5312" spans="1:2" x14ac:dyDescent="0.25">
      <c r="A5312" t="s">
        <v>6225</v>
      </c>
      <c r="B5312" s="170">
        <v>87338</v>
      </c>
    </row>
    <row r="5313" spans="1:2" x14ac:dyDescent="0.25">
      <c r="A5313" t="s">
        <v>6226</v>
      </c>
      <c r="B5313" s="170">
        <v>87343</v>
      </c>
    </row>
    <row r="5314" spans="1:2" x14ac:dyDescent="0.25">
      <c r="A5314" t="s">
        <v>6227</v>
      </c>
      <c r="B5314" s="170">
        <v>87360</v>
      </c>
    </row>
    <row r="5315" spans="1:2" x14ac:dyDescent="0.25">
      <c r="A5315" t="s">
        <v>6228</v>
      </c>
      <c r="B5315" s="170">
        <v>87374</v>
      </c>
    </row>
    <row r="5316" spans="1:2" x14ac:dyDescent="0.25">
      <c r="A5316" t="s">
        <v>6229</v>
      </c>
      <c r="B5316" s="170">
        <v>87388</v>
      </c>
    </row>
    <row r="5317" spans="1:2" x14ac:dyDescent="0.25">
      <c r="A5317" t="s">
        <v>6230</v>
      </c>
      <c r="B5317" s="170">
        <v>87391</v>
      </c>
    </row>
    <row r="5318" spans="1:2" x14ac:dyDescent="0.25">
      <c r="A5318" t="s">
        <v>6231</v>
      </c>
      <c r="B5318" s="170">
        <v>87401</v>
      </c>
    </row>
    <row r="5319" spans="1:2" x14ac:dyDescent="0.25">
      <c r="A5319" t="s">
        <v>6232</v>
      </c>
      <c r="B5319" s="170">
        <v>87415</v>
      </c>
    </row>
    <row r="5320" spans="1:2" x14ac:dyDescent="0.25">
      <c r="A5320" t="s">
        <v>6233</v>
      </c>
      <c r="B5320" s="170">
        <v>87429</v>
      </c>
    </row>
    <row r="5321" spans="1:2" x14ac:dyDescent="0.25">
      <c r="A5321" t="s">
        <v>6234</v>
      </c>
      <c r="B5321" s="170">
        <v>87432</v>
      </c>
    </row>
    <row r="5322" spans="1:2" x14ac:dyDescent="0.25">
      <c r="A5322" t="s">
        <v>6235</v>
      </c>
      <c r="B5322" s="170">
        <v>87446</v>
      </c>
    </row>
    <row r="5323" spans="1:2" x14ac:dyDescent="0.25">
      <c r="A5323" t="s">
        <v>6236</v>
      </c>
      <c r="B5323" s="170">
        <v>87453</v>
      </c>
    </row>
    <row r="5324" spans="1:2" x14ac:dyDescent="0.25">
      <c r="A5324" t="s">
        <v>6237</v>
      </c>
      <c r="B5324" s="170">
        <v>87463</v>
      </c>
    </row>
    <row r="5325" spans="1:2" x14ac:dyDescent="0.25">
      <c r="A5325" t="s">
        <v>6238</v>
      </c>
      <c r="B5325" s="170">
        <v>87477</v>
      </c>
    </row>
    <row r="5326" spans="1:2" x14ac:dyDescent="0.25">
      <c r="A5326" t="s">
        <v>6239</v>
      </c>
      <c r="B5326" s="170">
        <v>87480</v>
      </c>
    </row>
    <row r="5327" spans="1:2" x14ac:dyDescent="0.25">
      <c r="A5327" t="s">
        <v>6240</v>
      </c>
      <c r="B5327" s="170">
        <v>87494</v>
      </c>
    </row>
    <row r="5328" spans="1:2" x14ac:dyDescent="0.25">
      <c r="A5328" t="s">
        <v>6241</v>
      </c>
      <c r="B5328" s="170">
        <v>87504</v>
      </c>
    </row>
    <row r="5329" spans="1:2" x14ac:dyDescent="0.25">
      <c r="A5329" t="s">
        <v>6242</v>
      </c>
      <c r="B5329" s="170">
        <v>87518</v>
      </c>
    </row>
    <row r="5330" spans="1:2" x14ac:dyDescent="0.25">
      <c r="A5330" t="s">
        <v>6243</v>
      </c>
      <c r="B5330" s="170">
        <v>87521</v>
      </c>
    </row>
    <row r="5331" spans="1:2" x14ac:dyDescent="0.25">
      <c r="A5331" t="s">
        <v>6244</v>
      </c>
      <c r="B5331" s="170">
        <v>87535</v>
      </c>
    </row>
    <row r="5332" spans="1:2" x14ac:dyDescent="0.25">
      <c r="A5332" t="s">
        <v>6245</v>
      </c>
      <c r="B5332" s="170">
        <v>87549</v>
      </c>
    </row>
    <row r="5333" spans="1:2" x14ac:dyDescent="0.25">
      <c r="A5333" t="s">
        <v>6246</v>
      </c>
      <c r="B5333" s="170">
        <v>87552</v>
      </c>
    </row>
    <row r="5334" spans="1:2" x14ac:dyDescent="0.25">
      <c r="A5334" t="s">
        <v>6247</v>
      </c>
      <c r="B5334" s="170">
        <v>87566</v>
      </c>
    </row>
    <row r="5335" spans="1:2" x14ac:dyDescent="0.25">
      <c r="A5335" t="s">
        <v>6248</v>
      </c>
      <c r="B5335" s="170">
        <v>87579</v>
      </c>
    </row>
    <row r="5336" spans="1:2" x14ac:dyDescent="0.25">
      <c r="A5336" t="s">
        <v>6249</v>
      </c>
      <c r="B5336" s="170">
        <v>87583</v>
      </c>
    </row>
    <row r="5337" spans="1:2" x14ac:dyDescent="0.25">
      <c r="A5337" t="s">
        <v>6250</v>
      </c>
      <c r="B5337" s="170">
        <v>87597</v>
      </c>
    </row>
    <row r="5338" spans="1:2" x14ac:dyDescent="0.25">
      <c r="A5338" t="s">
        <v>6251</v>
      </c>
      <c r="B5338" s="170">
        <v>87607</v>
      </c>
    </row>
    <row r="5339" spans="1:2" x14ac:dyDescent="0.25">
      <c r="A5339" t="s">
        <v>6252</v>
      </c>
      <c r="B5339" s="170">
        <v>87610</v>
      </c>
    </row>
    <row r="5340" spans="1:2" x14ac:dyDescent="0.25">
      <c r="A5340" t="s">
        <v>6253</v>
      </c>
      <c r="B5340" s="170">
        <v>87624</v>
      </c>
    </row>
    <row r="5341" spans="1:2" x14ac:dyDescent="0.25">
      <c r="A5341" t="s">
        <v>6254</v>
      </c>
      <c r="B5341" s="170">
        <v>87638</v>
      </c>
    </row>
    <row r="5342" spans="1:2" x14ac:dyDescent="0.25">
      <c r="A5342" t="s">
        <v>6255</v>
      </c>
      <c r="B5342" s="170">
        <v>87641</v>
      </c>
    </row>
    <row r="5343" spans="1:2" x14ac:dyDescent="0.25">
      <c r="A5343" t="s">
        <v>6256</v>
      </c>
      <c r="B5343" s="170">
        <v>87655</v>
      </c>
    </row>
    <row r="5344" spans="1:2" x14ac:dyDescent="0.25">
      <c r="A5344" t="s">
        <v>6257</v>
      </c>
      <c r="B5344" s="170">
        <v>87669</v>
      </c>
    </row>
    <row r="5345" spans="1:2" x14ac:dyDescent="0.25">
      <c r="A5345" t="s">
        <v>6258</v>
      </c>
      <c r="B5345" s="170">
        <v>87672</v>
      </c>
    </row>
    <row r="5346" spans="1:2" x14ac:dyDescent="0.25">
      <c r="A5346" t="s">
        <v>6259</v>
      </c>
      <c r="B5346" s="170">
        <v>87686</v>
      </c>
    </row>
    <row r="5347" spans="1:2" x14ac:dyDescent="0.25">
      <c r="A5347" t="s">
        <v>6260</v>
      </c>
      <c r="B5347" s="170">
        <v>87694</v>
      </c>
    </row>
    <row r="5348" spans="1:2" x14ac:dyDescent="0.25">
      <c r="A5348" t="s">
        <v>6261</v>
      </c>
      <c r="B5348" s="170">
        <v>87700</v>
      </c>
    </row>
    <row r="5349" spans="1:2" x14ac:dyDescent="0.25">
      <c r="A5349" t="s">
        <v>6262</v>
      </c>
      <c r="B5349" s="170">
        <v>87713</v>
      </c>
    </row>
    <row r="5350" spans="1:2" x14ac:dyDescent="0.25">
      <c r="A5350" t="s">
        <v>6263</v>
      </c>
      <c r="B5350" s="170">
        <v>87727</v>
      </c>
    </row>
    <row r="5351" spans="1:2" x14ac:dyDescent="0.25">
      <c r="A5351" t="s">
        <v>6264</v>
      </c>
      <c r="B5351" s="170">
        <v>87802</v>
      </c>
    </row>
    <row r="5352" spans="1:2" x14ac:dyDescent="0.25">
      <c r="A5352" t="s">
        <v>6265</v>
      </c>
      <c r="B5352" s="170">
        <v>87816</v>
      </c>
    </row>
    <row r="5353" spans="1:2" x14ac:dyDescent="0.25">
      <c r="A5353" t="s">
        <v>6266</v>
      </c>
      <c r="B5353" s="170">
        <v>87825</v>
      </c>
    </row>
    <row r="5354" spans="1:2" x14ac:dyDescent="0.25">
      <c r="A5354" t="s">
        <v>6267</v>
      </c>
      <c r="B5354" s="170">
        <v>99001</v>
      </c>
    </row>
    <row r="5355" spans="1:2" x14ac:dyDescent="0.25">
      <c r="A5355" t="s">
        <v>6268</v>
      </c>
      <c r="B5355" s="170">
        <v>99002</v>
      </c>
    </row>
    <row r="5356" spans="1:2" x14ac:dyDescent="0.25">
      <c r="A5356" t="s">
        <v>6269</v>
      </c>
      <c r="B5356" s="170">
        <v>99003</v>
      </c>
    </row>
    <row r="5357" spans="1:2" x14ac:dyDescent="0.25">
      <c r="A5357" t="s">
        <v>6270</v>
      </c>
      <c r="B5357" s="170">
        <v>99013</v>
      </c>
    </row>
    <row r="5358" spans="1:2" x14ac:dyDescent="0.25">
      <c r="A5358" t="s">
        <v>6271</v>
      </c>
      <c r="B5358" s="170">
        <v>99014</v>
      </c>
    </row>
    <row r="5359" spans="1:2" x14ac:dyDescent="0.25">
      <c r="A5359" t="s">
        <v>6272</v>
      </c>
      <c r="B5359" s="170">
        <v>99015</v>
      </c>
    </row>
    <row r="5360" spans="1:2" x14ac:dyDescent="0.25">
      <c r="A5360" t="s">
        <v>6273</v>
      </c>
      <c r="B5360" s="170">
        <v>99016</v>
      </c>
    </row>
    <row r="5361" spans="1:2" x14ac:dyDescent="0.25">
      <c r="A5361" t="s">
        <v>6274</v>
      </c>
      <c r="B5361" s="170">
        <v>99017</v>
      </c>
    </row>
    <row r="5362" spans="1:2" x14ac:dyDescent="0.25">
      <c r="A5362" t="s">
        <v>6275</v>
      </c>
      <c r="B5362" s="170">
        <v>99018</v>
      </c>
    </row>
    <row r="5363" spans="1:2" x14ac:dyDescent="0.25">
      <c r="A5363" t="s">
        <v>6276</v>
      </c>
      <c r="B5363" s="170">
        <v>99019</v>
      </c>
    </row>
    <row r="5364" spans="1:2" x14ac:dyDescent="0.25">
      <c r="A5364" t="s">
        <v>6277</v>
      </c>
      <c r="B5364" s="170">
        <v>99020</v>
      </c>
    </row>
    <row r="5365" spans="1:2" x14ac:dyDescent="0.25">
      <c r="A5365" t="s">
        <v>6278</v>
      </c>
      <c r="B5365" s="170">
        <v>99021</v>
      </c>
    </row>
    <row r="5366" spans="1:2" x14ac:dyDescent="0.25">
      <c r="A5366" t="s">
        <v>6279</v>
      </c>
      <c r="B5366" s="170">
        <v>99022</v>
      </c>
    </row>
    <row r="5367" spans="1:2" x14ac:dyDescent="0.25">
      <c r="A5367" t="s">
        <v>6280</v>
      </c>
      <c r="B5367" s="170">
        <v>99023</v>
      </c>
    </row>
    <row r="5368" spans="1:2" x14ac:dyDescent="0.25">
      <c r="A5368" t="s">
        <v>6281</v>
      </c>
      <c r="B5368" s="170">
        <v>99024</v>
      </c>
    </row>
    <row r="5369" spans="1:2" x14ac:dyDescent="0.25">
      <c r="A5369" t="s">
        <v>6282</v>
      </c>
      <c r="B5369" s="170">
        <v>99025</v>
      </c>
    </row>
    <row r="5370" spans="1:2" x14ac:dyDescent="0.25">
      <c r="A5370" t="s">
        <v>6283</v>
      </c>
      <c r="B5370" s="170">
        <v>99028</v>
      </c>
    </row>
    <row r="5371" spans="1:2" x14ac:dyDescent="0.25">
      <c r="A5371" t="s">
        <v>6284</v>
      </c>
      <c r="B5371" s="170">
        <v>99029</v>
      </c>
    </row>
    <row r="5372" spans="1:2" x14ac:dyDescent="0.25">
      <c r="A5372" t="s">
        <v>6285</v>
      </c>
      <c r="B5372" s="170">
        <v>99030</v>
      </c>
    </row>
    <row r="5373" spans="1:2" x14ac:dyDescent="0.25">
      <c r="A5373" t="s">
        <v>6286</v>
      </c>
      <c r="B5373" s="170">
        <v>99031</v>
      </c>
    </row>
    <row r="5374" spans="1:2" x14ac:dyDescent="0.25">
      <c r="A5374" t="s">
        <v>6287</v>
      </c>
      <c r="B5374" s="170">
        <v>99032</v>
      </c>
    </row>
    <row r="5375" spans="1:2" x14ac:dyDescent="0.25">
      <c r="A5375" t="s">
        <v>6288</v>
      </c>
      <c r="B5375" s="170">
        <v>99033</v>
      </c>
    </row>
    <row r="5376" spans="1:2" x14ac:dyDescent="0.25">
      <c r="A5376" t="s">
        <v>6289</v>
      </c>
      <c r="B5376" s="170">
        <v>99034</v>
      </c>
    </row>
    <row r="5377" spans="1:2" x14ac:dyDescent="0.25">
      <c r="A5377" t="s">
        <v>6290</v>
      </c>
      <c r="B5377" s="170">
        <v>99037</v>
      </c>
    </row>
    <row r="5378" spans="1:2" x14ac:dyDescent="0.25">
      <c r="A5378" t="s">
        <v>6291</v>
      </c>
      <c r="B5378" s="170">
        <v>99038</v>
      </c>
    </row>
    <row r="5379" spans="1:2" x14ac:dyDescent="0.25">
      <c r="A5379" t="s">
        <v>6292</v>
      </c>
      <c r="B5379" s="170">
        <v>99039</v>
      </c>
    </row>
    <row r="5380" spans="1:2" x14ac:dyDescent="0.25">
      <c r="A5380" t="s">
        <v>6293</v>
      </c>
      <c r="B5380" s="170">
        <v>99040</v>
      </c>
    </row>
    <row r="5381" spans="1:2" x14ac:dyDescent="0.25">
      <c r="A5381" t="s">
        <v>6294</v>
      </c>
      <c r="B5381" s="170">
        <v>99041</v>
      </c>
    </row>
    <row r="5382" spans="1:2" x14ac:dyDescent="0.25">
      <c r="A5382" t="s">
        <v>6295</v>
      </c>
      <c r="B5382" s="170">
        <v>99042</v>
      </c>
    </row>
    <row r="5383" spans="1:2" x14ac:dyDescent="0.25">
      <c r="A5383" t="s">
        <v>6296</v>
      </c>
      <c r="B5383" s="170">
        <v>99043</v>
      </c>
    </row>
    <row r="5384" spans="1:2" x14ac:dyDescent="0.25">
      <c r="A5384" t="s">
        <v>6297</v>
      </c>
      <c r="B5384" s="170">
        <v>99057</v>
      </c>
    </row>
    <row r="5385" spans="1:2" x14ac:dyDescent="0.25">
      <c r="A5385" t="s">
        <v>6298</v>
      </c>
      <c r="B5385" s="170">
        <v>99058</v>
      </c>
    </row>
    <row r="5386" spans="1:2" x14ac:dyDescent="0.25">
      <c r="A5386" t="s">
        <v>6299</v>
      </c>
      <c r="B5386" s="170">
        <v>99059</v>
      </c>
    </row>
    <row r="5387" spans="1:2" x14ac:dyDescent="0.25">
      <c r="A5387" t="s">
        <v>6300</v>
      </c>
      <c r="B5387" s="170">
        <v>99060</v>
      </c>
    </row>
    <row r="5388" spans="1:2" x14ac:dyDescent="0.25">
      <c r="A5388" t="s">
        <v>6301</v>
      </c>
      <c r="B5388" s="170">
        <v>99061</v>
      </c>
    </row>
    <row r="5389" spans="1:2" x14ac:dyDescent="0.25">
      <c r="A5389" t="s">
        <v>6302</v>
      </c>
      <c r="B5389" s="170">
        <v>99075</v>
      </c>
    </row>
    <row r="5390" spans="1:2" x14ac:dyDescent="0.25">
      <c r="A5390" t="s">
        <v>6303</v>
      </c>
      <c r="B5390" s="170">
        <v>99076</v>
      </c>
    </row>
    <row r="5391" spans="1:2" x14ac:dyDescent="0.25">
      <c r="A5391" t="s">
        <v>6304</v>
      </c>
      <c r="B5391" s="170">
        <v>99077</v>
      </c>
    </row>
    <row r="5392" spans="1:2" x14ac:dyDescent="0.25">
      <c r="A5392" t="s">
        <v>6305</v>
      </c>
      <c r="B5392" s="170">
        <v>99078</v>
      </c>
    </row>
    <row r="5393" spans="1:2" x14ac:dyDescent="0.25">
      <c r="A5393" t="s">
        <v>6306</v>
      </c>
      <c r="B5393" s="170">
        <v>99079</v>
      </c>
    </row>
    <row r="5394" spans="1:2" x14ac:dyDescent="0.25">
      <c r="A5394" t="s">
        <v>6307</v>
      </c>
      <c r="B5394" s="170">
        <v>99080</v>
      </c>
    </row>
    <row r="5395" spans="1:2" x14ac:dyDescent="0.25">
      <c r="A5395" t="s">
        <v>6308</v>
      </c>
      <c r="B5395" s="170">
        <v>99081</v>
      </c>
    </row>
    <row r="5396" spans="1:2" x14ac:dyDescent="0.25">
      <c r="A5396" t="s">
        <v>6309</v>
      </c>
      <c r="B5396" s="170">
        <v>99082</v>
      </c>
    </row>
    <row r="5397" spans="1:2" x14ac:dyDescent="0.25">
      <c r="A5397" t="s">
        <v>6310</v>
      </c>
      <c r="B5397" s="170">
        <v>99083</v>
      </c>
    </row>
    <row r="5398" spans="1:2" x14ac:dyDescent="0.25">
      <c r="A5398" t="s">
        <v>6311</v>
      </c>
      <c r="B5398" s="170">
        <v>99084</v>
      </c>
    </row>
    <row r="5399" spans="1:2" x14ac:dyDescent="0.25">
      <c r="A5399" t="s">
        <v>6312</v>
      </c>
      <c r="B5399" s="170">
        <v>99087</v>
      </c>
    </row>
    <row r="5400" spans="1:2" x14ac:dyDescent="0.25">
      <c r="A5400" t="s">
        <v>6313</v>
      </c>
      <c r="B5400" s="170">
        <v>99088</v>
      </c>
    </row>
    <row r="5401" spans="1:2" x14ac:dyDescent="0.25">
      <c r="A5401" t="s">
        <v>6314</v>
      </c>
      <c r="B5401" s="170">
        <v>99089</v>
      </c>
    </row>
    <row r="5402" spans="1:2" x14ac:dyDescent="0.25">
      <c r="A5402" t="s">
        <v>6315</v>
      </c>
      <c r="B5402" s="170">
        <v>99090</v>
      </c>
    </row>
    <row r="5403" spans="1:2" x14ac:dyDescent="0.25">
      <c r="A5403" t="s">
        <v>6316</v>
      </c>
      <c r="B5403" s="170">
        <v>99101</v>
      </c>
    </row>
    <row r="5404" spans="1:2" x14ac:dyDescent="0.25">
      <c r="A5404" t="s">
        <v>6317</v>
      </c>
      <c r="B5404" s="170">
        <v>99102</v>
      </c>
    </row>
    <row r="5405" spans="1:2" x14ac:dyDescent="0.25">
      <c r="A5405" t="s">
        <v>6318</v>
      </c>
      <c r="B5405" s="170">
        <v>99103</v>
      </c>
    </row>
    <row r="5406" spans="1:2" x14ac:dyDescent="0.25">
      <c r="A5406" t="s">
        <v>6319</v>
      </c>
      <c r="B5406" s="170">
        <v>99104</v>
      </c>
    </row>
    <row r="5407" spans="1:2" x14ac:dyDescent="0.25">
      <c r="A5407" t="s">
        <v>6320</v>
      </c>
      <c r="B5407" s="170">
        <v>99105</v>
      </c>
    </row>
    <row r="5408" spans="1:2" x14ac:dyDescent="0.25">
      <c r="A5408" t="s">
        <v>6321</v>
      </c>
      <c r="B5408" s="170">
        <v>99106</v>
      </c>
    </row>
    <row r="5409" spans="1:2" x14ac:dyDescent="0.25">
      <c r="A5409" t="s">
        <v>6322</v>
      </c>
      <c r="B5409" s="170">
        <v>99107</v>
      </c>
    </row>
    <row r="5410" spans="1:2" x14ac:dyDescent="0.25">
      <c r="A5410" t="s">
        <v>6323</v>
      </c>
      <c r="B5410" s="170">
        <v>99108</v>
      </c>
    </row>
    <row r="5411" spans="1:2" x14ac:dyDescent="0.25">
      <c r="A5411" t="s">
        <v>6324</v>
      </c>
      <c r="B5411" s="170">
        <v>99109</v>
      </c>
    </row>
    <row r="5412" spans="1:2" x14ac:dyDescent="0.25">
      <c r="A5412" t="s">
        <v>6325</v>
      </c>
      <c r="B5412" s="170">
        <v>99110</v>
      </c>
    </row>
    <row r="5413" spans="1:2" x14ac:dyDescent="0.25">
      <c r="A5413" t="s">
        <v>6326</v>
      </c>
      <c r="B5413" s="170">
        <v>99112</v>
      </c>
    </row>
    <row r="5414" spans="1:2" x14ac:dyDescent="0.25">
      <c r="A5414" t="s">
        <v>6327</v>
      </c>
      <c r="B5414" s="170">
        <v>99116</v>
      </c>
    </row>
    <row r="5415" spans="1:2" x14ac:dyDescent="0.25">
      <c r="A5415" t="s">
        <v>6328</v>
      </c>
      <c r="B5415" s="170">
        <v>99117</v>
      </c>
    </row>
    <row r="5416" spans="1:2" x14ac:dyDescent="0.25">
      <c r="A5416" t="s">
        <v>6329</v>
      </c>
      <c r="B5416" s="170">
        <v>99118</v>
      </c>
    </row>
    <row r="5417" spans="1:2" x14ac:dyDescent="0.25">
      <c r="A5417" t="s">
        <v>6330</v>
      </c>
      <c r="B5417" s="170">
        <v>99120</v>
      </c>
    </row>
    <row r="5418" spans="1:2" x14ac:dyDescent="0.25">
      <c r="A5418" t="s">
        <v>6331</v>
      </c>
      <c r="B5418" s="170">
        <v>99121</v>
      </c>
    </row>
    <row r="5419" spans="1:2" x14ac:dyDescent="0.25">
      <c r="A5419" t="s">
        <v>6332</v>
      </c>
      <c r="B5419" s="170">
        <v>99122</v>
      </c>
    </row>
    <row r="5420" spans="1:2" x14ac:dyDescent="0.25">
      <c r="A5420" t="s">
        <v>6333</v>
      </c>
      <c r="B5420" s="170">
        <v>99124</v>
      </c>
    </row>
    <row r="5421" spans="1:2" x14ac:dyDescent="0.25">
      <c r="A5421" t="s">
        <v>6334</v>
      </c>
      <c r="B5421" s="170">
        <v>99125</v>
      </c>
    </row>
    <row r="5422" spans="1:2" x14ac:dyDescent="0.25">
      <c r="A5422" t="s">
        <v>6335</v>
      </c>
      <c r="B5422" s="170">
        <v>99126</v>
      </c>
    </row>
    <row r="5423" spans="1:2" x14ac:dyDescent="0.25">
      <c r="A5423" t="s">
        <v>6336</v>
      </c>
      <c r="B5423" s="170">
        <v>99127</v>
      </c>
    </row>
    <row r="5424" spans="1:2" x14ac:dyDescent="0.25">
      <c r="A5424" t="s">
        <v>6337</v>
      </c>
      <c r="B5424" s="170">
        <v>99128</v>
      </c>
    </row>
    <row r="5425" spans="1:2" x14ac:dyDescent="0.25">
      <c r="A5425" t="s">
        <v>6338</v>
      </c>
      <c r="B5425" s="170">
        <v>99129</v>
      </c>
    </row>
    <row r="5426" spans="1:2" x14ac:dyDescent="0.25">
      <c r="A5426" t="s">
        <v>6339</v>
      </c>
      <c r="B5426" s="170">
        <v>99130</v>
      </c>
    </row>
    <row r="5427" spans="1:2" x14ac:dyDescent="0.25">
      <c r="A5427" t="s">
        <v>6340</v>
      </c>
      <c r="B5427" s="170">
        <v>99131</v>
      </c>
    </row>
    <row r="5428" spans="1:2" x14ac:dyDescent="0.25">
      <c r="A5428" t="s">
        <v>6341</v>
      </c>
      <c r="B5428" s="170">
        <v>99132</v>
      </c>
    </row>
    <row r="5429" spans="1:2" x14ac:dyDescent="0.25">
      <c r="A5429" t="s">
        <v>6342</v>
      </c>
      <c r="B5429" s="170">
        <v>99133</v>
      </c>
    </row>
    <row r="5430" spans="1:2" x14ac:dyDescent="0.25">
      <c r="A5430" t="s">
        <v>6343</v>
      </c>
      <c r="B5430" s="170">
        <v>99134</v>
      </c>
    </row>
    <row r="5431" spans="1:2" x14ac:dyDescent="0.25">
      <c r="A5431" t="s">
        <v>6344</v>
      </c>
      <c r="B5431" s="170">
        <v>99135</v>
      </c>
    </row>
    <row r="5432" spans="1:2" x14ac:dyDescent="0.25">
      <c r="A5432" t="s">
        <v>6345</v>
      </c>
      <c r="B5432" s="170">
        <v>99136</v>
      </c>
    </row>
    <row r="5433" spans="1:2" x14ac:dyDescent="0.25">
      <c r="A5433" t="s">
        <v>6346</v>
      </c>
      <c r="B5433" s="170">
        <v>99137</v>
      </c>
    </row>
    <row r="5434" spans="1:2" x14ac:dyDescent="0.25">
      <c r="A5434" t="s">
        <v>6347</v>
      </c>
      <c r="B5434" s="170">
        <v>99138</v>
      </c>
    </row>
    <row r="5435" spans="1:2" x14ac:dyDescent="0.25">
      <c r="A5435" t="s">
        <v>6348</v>
      </c>
      <c r="B5435" s="170">
        <v>99139</v>
      </c>
    </row>
    <row r="5436" spans="1:2" x14ac:dyDescent="0.25">
      <c r="A5436" t="s">
        <v>6349</v>
      </c>
      <c r="B5436" s="170">
        <v>99140</v>
      </c>
    </row>
    <row r="5437" spans="1:2" x14ac:dyDescent="0.25">
      <c r="A5437" t="s">
        <v>6350</v>
      </c>
      <c r="B5437" s="170">
        <v>99141</v>
      </c>
    </row>
    <row r="5438" spans="1:2" x14ac:dyDescent="0.25">
      <c r="A5438" t="s">
        <v>6351</v>
      </c>
      <c r="B5438" s="170">
        <v>99142</v>
      </c>
    </row>
    <row r="5439" spans="1:2" x14ac:dyDescent="0.25">
      <c r="A5439" t="s">
        <v>6352</v>
      </c>
      <c r="B5439" s="170">
        <v>99143</v>
      </c>
    </row>
    <row r="5440" spans="1:2" x14ac:dyDescent="0.25">
      <c r="A5440" t="s">
        <v>6353</v>
      </c>
      <c r="B5440" s="170">
        <v>99144</v>
      </c>
    </row>
    <row r="5441" spans="1:2" x14ac:dyDescent="0.25">
      <c r="A5441" t="s">
        <v>6354</v>
      </c>
      <c r="B5441" s="170">
        <v>99145</v>
      </c>
    </row>
    <row r="5442" spans="1:2" x14ac:dyDescent="0.25">
      <c r="A5442" t="s">
        <v>6355</v>
      </c>
      <c r="B5442" s="170">
        <v>99146</v>
      </c>
    </row>
    <row r="5443" spans="1:2" x14ac:dyDescent="0.25">
      <c r="A5443" t="s">
        <v>6356</v>
      </c>
      <c r="B5443" s="170">
        <v>99147</v>
      </c>
    </row>
    <row r="5444" spans="1:2" x14ac:dyDescent="0.25">
      <c r="A5444" t="s">
        <v>6357</v>
      </c>
      <c r="B5444" s="170">
        <v>99148</v>
      </c>
    </row>
    <row r="5445" spans="1:2" x14ac:dyDescent="0.25">
      <c r="A5445" t="s">
        <v>6358</v>
      </c>
      <c r="B5445" s="170">
        <v>99149</v>
      </c>
    </row>
    <row r="5446" spans="1:2" x14ac:dyDescent="0.25">
      <c r="A5446" t="s">
        <v>6359</v>
      </c>
      <c r="B5446" s="170">
        <v>99150</v>
      </c>
    </row>
    <row r="5447" spans="1:2" x14ac:dyDescent="0.25">
      <c r="A5447" t="s">
        <v>6360</v>
      </c>
      <c r="B5447" s="170">
        <v>99151</v>
      </c>
    </row>
    <row r="5448" spans="1:2" x14ac:dyDescent="0.25">
      <c r="A5448" t="s">
        <v>6361</v>
      </c>
      <c r="B5448" s="170">
        <v>99152</v>
      </c>
    </row>
    <row r="5449" spans="1:2" x14ac:dyDescent="0.25">
      <c r="A5449" t="s">
        <v>6362</v>
      </c>
      <c r="B5449" s="170">
        <v>99153</v>
      </c>
    </row>
    <row r="5450" spans="1:2" x14ac:dyDescent="0.25">
      <c r="A5450" t="s">
        <v>6363</v>
      </c>
      <c r="B5450" s="170">
        <v>99154</v>
      </c>
    </row>
    <row r="5451" spans="1:2" x14ac:dyDescent="0.25">
      <c r="A5451" t="s">
        <v>6364</v>
      </c>
      <c r="B5451" s="170">
        <v>99155</v>
      </c>
    </row>
    <row r="5452" spans="1:2" x14ac:dyDescent="0.25">
      <c r="A5452" t="s">
        <v>6365</v>
      </c>
      <c r="B5452" s="170">
        <v>99156</v>
      </c>
    </row>
    <row r="5453" spans="1:2" x14ac:dyDescent="0.25">
      <c r="A5453" t="s">
        <v>6366</v>
      </c>
      <c r="B5453" s="170">
        <v>99157</v>
      </c>
    </row>
    <row r="5454" spans="1:2" x14ac:dyDescent="0.25">
      <c r="A5454" t="s">
        <v>6367</v>
      </c>
      <c r="B5454" s="170">
        <v>99158</v>
      </c>
    </row>
    <row r="5455" spans="1:2" x14ac:dyDescent="0.25">
      <c r="A5455" t="s">
        <v>6368</v>
      </c>
      <c r="B5455" s="170">
        <v>99159</v>
      </c>
    </row>
    <row r="5456" spans="1:2" x14ac:dyDescent="0.25">
      <c r="A5456" t="s">
        <v>6369</v>
      </c>
      <c r="B5456" s="170">
        <v>99163</v>
      </c>
    </row>
    <row r="5457" spans="1:2" x14ac:dyDescent="0.25">
      <c r="A5457" t="s">
        <v>6370</v>
      </c>
      <c r="B5457" s="170">
        <v>99164</v>
      </c>
    </row>
    <row r="5458" spans="1:2" x14ac:dyDescent="0.25">
      <c r="A5458" t="s">
        <v>6371</v>
      </c>
      <c r="B5458" s="170">
        <v>99165</v>
      </c>
    </row>
    <row r="5459" spans="1:2" x14ac:dyDescent="0.25">
      <c r="A5459" t="s">
        <v>6372</v>
      </c>
      <c r="B5459" s="170">
        <v>99166</v>
      </c>
    </row>
    <row r="5460" spans="1:2" x14ac:dyDescent="0.25">
      <c r="A5460" t="s">
        <v>6373</v>
      </c>
      <c r="B5460" s="170">
        <v>99167</v>
      </c>
    </row>
    <row r="5461" spans="1:2" x14ac:dyDescent="0.25">
      <c r="A5461" t="s">
        <v>6374</v>
      </c>
      <c r="B5461" s="170">
        <v>99168</v>
      </c>
    </row>
    <row r="5462" spans="1:2" x14ac:dyDescent="0.25">
      <c r="A5462" t="s">
        <v>6375</v>
      </c>
      <c r="B5462" s="170">
        <v>99169</v>
      </c>
    </row>
    <row r="5463" spans="1:2" x14ac:dyDescent="0.25">
      <c r="A5463" t="s">
        <v>6376</v>
      </c>
      <c r="B5463" s="170">
        <v>99170</v>
      </c>
    </row>
    <row r="5464" spans="1:2" x14ac:dyDescent="0.25">
      <c r="A5464" t="s">
        <v>6377</v>
      </c>
      <c r="B5464" s="170">
        <v>99171</v>
      </c>
    </row>
    <row r="5465" spans="1:2" x14ac:dyDescent="0.25">
      <c r="A5465" t="s">
        <v>6378</v>
      </c>
      <c r="B5465" s="170">
        <v>99173</v>
      </c>
    </row>
    <row r="5466" spans="1:2" x14ac:dyDescent="0.25">
      <c r="A5466" t="s">
        <v>6379</v>
      </c>
      <c r="B5466" s="170">
        <v>99174</v>
      </c>
    </row>
    <row r="5467" spans="1:2" x14ac:dyDescent="0.25">
      <c r="A5467" t="s">
        <v>6380</v>
      </c>
      <c r="B5467" s="170">
        <v>99175</v>
      </c>
    </row>
    <row r="5468" spans="1:2" x14ac:dyDescent="0.25">
      <c r="A5468" t="s">
        <v>6381</v>
      </c>
      <c r="B5468" s="170">
        <v>99176</v>
      </c>
    </row>
    <row r="5469" spans="1:2" x14ac:dyDescent="0.25">
      <c r="A5469" t="s">
        <v>6382</v>
      </c>
      <c r="B5469" s="170">
        <v>99177</v>
      </c>
    </row>
    <row r="5470" spans="1:2" x14ac:dyDescent="0.25">
      <c r="A5470" t="s">
        <v>6383</v>
      </c>
      <c r="B5470" s="170">
        <v>99178</v>
      </c>
    </row>
    <row r="5471" spans="1:2" x14ac:dyDescent="0.25">
      <c r="A5471" t="s">
        <v>6384</v>
      </c>
      <c r="B5471" s="170">
        <v>99179</v>
      </c>
    </row>
    <row r="5472" spans="1:2" x14ac:dyDescent="0.25">
      <c r="A5472" t="s">
        <v>6385</v>
      </c>
      <c r="B5472" s="170">
        <v>99182</v>
      </c>
    </row>
    <row r="5473" spans="1:2" x14ac:dyDescent="0.25">
      <c r="A5473" t="s">
        <v>6386</v>
      </c>
      <c r="B5473" s="170">
        <v>99184</v>
      </c>
    </row>
    <row r="5474" spans="1:2" x14ac:dyDescent="0.25">
      <c r="A5474" t="s">
        <v>6387</v>
      </c>
      <c r="B5474" s="170">
        <v>99185</v>
      </c>
    </row>
    <row r="5475" spans="1:2" x14ac:dyDescent="0.25">
      <c r="A5475" t="s">
        <v>6388</v>
      </c>
      <c r="B5475" s="170">
        <v>99186</v>
      </c>
    </row>
    <row r="5476" spans="1:2" x14ac:dyDescent="0.25">
      <c r="A5476" t="s">
        <v>6389</v>
      </c>
      <c r="B5476" s="170">
        <v>99189</v>
      </c>
    </row>
    <row r="5477" spans="1:2" x14ac:dyDescent="0.25">
      <c r="A5477" t="s">
        <v>6390</v>
      </c>
      <c r="B5477" s="170">
        <v>99190</v>
      </c>
    </row>
    <row r="5478" spans="1:2" x14ac:dyDescent="0.25">
      <c r="A5478" t="s">
        <v>6391</v>
      </c>
      <c r="B5478" s="170">
        <v>99201</v>
      </c>
    </row>
    <row r="5479" spans="1:2" x14ac:dyDescent="0.25">
      <c r="A5479" t="s">
        <v>6392</v>
      </c>
      <c r="B5479" s="170">
        <v>99202</v>
      </c>
    </row>
    <row r="5480" spans="1:2" x14ac:dyDescent="0.25">
      <c r="A5480" t="s">
        <v>6393</v>
      </c>
      <c r="B5480" s="170">
        <v>99203</v>
      </c>
    </row>
    <row r="5481" spans="1:2" x14ac:dyDescent="0.25">
      <c r="A5481" t="s">
        <v>6394</v>
      </c>
      <c r="B5481" s="170">
        <v>99204</v>
      </c>
    </row>
    <row r="5482" spans="1:2" x14ac:dyDescent="0.25">
      <c r="A5482" t="s">
        <v>6395</v>
      </c>
      <c r="B5482" s="170">
        <v>99205</v>
      </c>
    </row>
    <row r="5483" spans="1:2" x14ac:dyDescent="0.25">
      <c r="A5483" t="s">
        <v>6396</v>
      </c>
      <c r="B5483" s="170">
        <v>99206</v>
      </c>
    </row>
    <row r="5484" spans="1:2" x14ac:dyDescent="0.25">
      <c r="A5484" t="s">
        <v>6397</v>
      </c>
      <c r="B5484" s="170">
        <v>99207</v>
      </c>
    </row>
  </sheetData>
  <mergeCells count="1">
    <mergeCell ref="E9:K11"/>
  </mergeCells>
  <dataValidations count="1">
    <dataValidation type="list" allowBlank="1" showInputMessage="1" showErrorMessage="1" sqref="D2 E9:K11">
      <formula1>$A$2:$A$5479</formula1>
    </dataValidation>
  </dataValidations>
  <pageMargins left="0.8" right="0.8" top="1" bottom="1" header="0.5" footer="0.5"/>
  <pageSetup paperSize="9" firstPageNumber="4294967295" orientation="portrait"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H98"/>
  <sheetViews>
    <sheetView topLeftCell="C61" workbookViewId="0">
      <selection activeCell="A11" sqref="A11"/>
    </sheetView>
  </sheetViews>
  <sheetFormatPr defaultRowHeight="15" x14ac:dyDescent="0.25"/>
  <cols>
    <col min="1" max="1" width="5.140625" customWidth="1"/>
    <col min="2" max="2" width="76.7109375" style="11" customWidth="1"/>
    <col min="5" max="5" width="51.42578125" customWidth="1"/>
    <col min="6" max="6" width="7.28515625" bestFit="1" customWidth="1"/>
    <col min="7" max="7" width="79.42578125" bestFit="1" customWidth="1"/>
  </cols>
  <sheetData>
    <row r="1" spans="1:8" ht="15.75" x14ac:dyDescent="0.25">
      <c r="A1" t="s">
        <v>123</v>
      </c>
      <c r="B1" s="11" t="s">
        <v>124</v>
      </c>
      <c r="C1" t="s">
        <v>125</v>
      </c>
      <c r="E1" s="2" t="s">
        <v>119</v>
      </c>
      <c r="F1" t="s">
        <v>716</v>
      </c>
      <c r="G1">
        <v>1</v>
      </c>
      <c r="H1" s="37" t="s">
        <v>703</v>
      </c>
    </row>
    <row r="2" spans="1:8" ht="15.75" x14ac:dyDescent="0.25">
      <c r="A2" s="12">
        <v>1</v>
      </c>
      <c r="B2" s="11" t="s">
        <v>126</v>
      </c>
      <c r="C2" t="s">
        <v>127</v>
      </c>
      <c r="E2" s="26" t="s">
        <v>121</v>
      </c>
      <c r="F2" t="s">
        <v>717</v>
      </c>
      <c r="G2" s="11">
        <v>2</v>
      </c>
      <c r="H2" s="37" t="s">
        <v>704</v>
      </c>
    </row>
    <row r="3" spans="1:8" ht="15.75" x14ac:dyDescent="0.25">
      <c r="A3" s="12">
        <v>2</v>
      </c>
      <c r="B3" s="11" t="s">
        <v>128</v>
      </c>
      <c r="C3" t="s">
        <v>129</v>
      </c>
      <c r="E3" s="2" t="s">
        <v>120</v>
      </c>
      <c r="F3" t="s">
        <v>718</v>
      </c>
      <c r="G3">
        <v>3</v>
      </c>
      <c r="H3" s="37" t="s">
        <v>705</v>
      </c>
    </row>
    <row r="4" spans="1:8" ht="45" x14ac:dyDescent="0.25">
      <c r="A4" s="13">
        <v>3</v>
      </c>
      <c r="B4" s="11" t="s">
        <v>130</v>
      </c>
      <c r="C4" t="s">
        <v>131</v>
      </c>
      <c r="E4">
        <v>0</v>
      </c>
      <c r="F4" t="s">
        <v>93</v>
      </c>
      <c r="G4" s="11">
        <v>4</v>
      </c>
      <c r="H4" s="37" t="s">
        <v>706</v>
      </c>
    </row>
    <row r="5" spans="1:8" ht="30" x14ac:dyDescent="0.25">
      <c r="A5" s="12">
        <v>4</v>
      </c>
      <c r="B5" s="11" t="s">
        <v>132</v>
      </c>
      <c r="C5" t="s">
        <v>133</v>
      </c>
      <c r="G5">
        <v>5</v>
      </c>
      <c r="H5" s="37" t="s">
        <v>707</v>
      </c>
    </row>
    <row r="6" spans="1:8" x14ac:dyDescent="0.25">
      <c r="A6" s="13">
        <v>5</v>
      </c>
      <c r="B6" s="11" t="s">
        <v>134</v>
      </c>
      <c r="C6" t="s">
        <v>135</v>
      </c>
      <c r="G6" s="11">
        <v>6</v>
      </c>
      <c r="H6" s="37" t="s">
        <v>708</v>
      </c>
    </row>
    <row r="7" spans="1:8" x14ac:dyDescent="0.25">
      <c r="A7" s="12">
        <v>6</v>
      </c>
      <c r="B7" s="11" t="s">
        <v>136</v>
      </c>
      <c r="C7" t="s">
        <v>137</v>
      </c>
      <c r="G7">
        <v>7</v>
      </c>
      <c r="H7" s="37" t="s">
        <v>709</v>
      </c>
    </row>
    <row r="8" spans="1:8" ht="30" x14ac:dyDescent="0.25">
      <c r="A8" s="13">
        <v>7</v>
      </c>
      <c r="B8" s="11" t="s">
        <v>138</v>
      </c>
      <c r="C8" t="s">
        <v>139</v>
      </c>
      <c r="G8" s="11">
        <v>0</v>
      </c>
      <c r="H8" t="s">
        <v>93</v>
      </c>
    </row>
    <row r="9" spans="1:8" x14ac:dyDescent="0.25">
      <c r="A9" s="12">
        <v>8</v>
      </c>
      <c r="B9" s="11" t="s">
        <v>140</v>
      </c>
      <c r="C9" t="s">
        <v>141</v>
      </c>
      <c r="G9" s="11"/>
    </row>
    <row r="10" spans="1:8" x14ac:dyDescent="0.25">
      <c r="A10" s="13">
        <v>9</v>
      </c>
      <c r="B10" s="11" t="s">
        <v>142</v>
      </c>
      <c r="C10" t="s">
        <v>143</v>
      </c>
      <c r="G10" s="11"/>
    </row>
    <row r="11" spans="1:8" x14ac:dyDescent="0.25">
      <c r="A11" s="12">
        <v>10</v>
      </c>
      <c r="B11" s="11" t="s">
        <v>144</v>
      </c>
      <c r="C11" t="s">
        <v>145</v>
      </c>
      <c r="G11" s="11"/>
    </row>
    <row r="12" spans="1:8" x14ac:dyDescent="0.25">
      <c r="A12" s="13">
        <v>11</v>
      </c>
      <c r="B12" s="11" t="s">
        <v>146</v>
      </c>
      <c r="C12" t="s">
        <v>147</v>
      </c>
      <c r="G12" s="11"/>
    </row>
    <row r="13" spans="1:8" x14ac:dyDescent="0.25">
      <c r="A13" s="12">
        <v>12</v>
      </c>
      <c r="B13" s="11" t="s">
        <v>148</v>
      </c>
      <c r="C13" t="s">
        <v>149</v>
      </c>
      <c r="G13" s="11"/>
    </row>
    <row r="14" spans="1:8" x14ac:dyDescent="0.25">
      <c r="A14" s="13">
        <v>13</v>
      </c>
      <c r="B14" s="11" t="s">
        <v>150</v>
      </c>
      <c r="C14" t="s">
        <v>151</v>
      </c>
      <c r="G14" s="11"/>
    </row>
    <row r="15" spans="1:8" ht="30" x14ac:dyDescent="0.25">
      <c r="A15" s="12">
        <v>14</v>
      </c>
      <c r="B15" s="11" t="s">
        <v>152</v>
      </c>
      <c r="C15" t="s">
        <v>153</v>
      </c>
      <c r="G15" s="11"/>
    </row>
    <row r="16" spans="1:8" ht="30" x14ac:dyDescent="0.25">
      <c r="A16" s="13">
        <v>15</v>
      </c>
      <c r="B16" s="11" t="s">
        <v>154</v>
      </c>
      <c r="C16" t="s">
        <v>155</v>
      </c>
      <c r="G16" s="11"/>
    </row>
    <row r="17" spans="1:7" x14ac:dyDescent="0.25">
      <c r="A17" s="12">
        <v>16</v>
      </c>
      <c r="B17" s="11" t="s">
        <v>156</v>
      </c>
      <c r="C17" t="s">
        <v>157</v>
      </c>
      <c r="G17" s="11"/>
    </row>
    <row r="18" spans="1:7" x14ac:dyDescent="0.25">
      <c r="A18" s="13">
        <v>17</v>
      </c>
      <c r="B18" s="11" t="s">
        <v>158</v>
      </c>
      <c r="C18" t="s">
        <v>159</v>
      </c>
      <c r="G18" s="11"/>
    </row>
    <row r="19" spans="1:7" x14ac:dyDescent="0.25">
      <c r="A19" s="12">
        <v>18</v>
      </c>
      <c r="B19" s="11" t="s">
        <v>160</v>
      </c>
      <c r="C19" t="s">
        <v>161</v>
      </c>
      <c r="G19" s="11"/>
    </row>
    <row r="20" spans="1:7" x14ac:dyDescent="0.25">
      <c r="A20" s="13">
        <v>19</v>
      </c>
      <c r="B20" s="11" t="s">
        <v>162</v>
      </c>
      <c r="C20" t="s">
        <v>163</v>
      </c>
      <c r="G20" s="11"/>
    </row>
    <row r="21" spans="1:7" x14ac:dyDescent="0.25">
      <c r="A21" s="12">
        <v>20</v>
      </c>
      <c r="B21" s="11" t="s">
        <v>164</v>
      </c>
      <c r="C21" t="s">
        <v>165</v>
      </c>
      <c r="G21" s="11"/>
    </row>
    <row r="22" spans="1:7" ht="30" x14ac:dyDescent="0.25">
      <c r="A22" s="13">
        <v>21</v>
      </c>
      <c r="B22" s="11" t="s">
        <v>166</v>
      </c>
      <c r="C22" t="s">
        <v>167</v>
      </c>
      <c r="G22" s="11"/>
    </row>
    <row r="23" spans="1:7" x14ac:dyDescent="0.25">
      <c r="A23" s="12">
        <v>22</v>
      </c>
      <c r="B23" s="11" t="s">
        <v>168</v>
      </c>
      <c r="C23" t="s">
        <v>169</v>
      </c>
      <c r="G23" s="11"/>
    </row>
    <row r="24" spans="1:7" x14ac:dyDescent="0.25">
      <c r="A24" s="13">
        <v>23</v>
      </c>
      <c r="B24" s="11" t="s">
        <v>170</v>
      </c>
      <c r="C24" t="s">
        <v>171</v>
      </c>
      <c r="G24" s="11"/>
    </row>
    <row r="25" spans="1:7" x14ac:dyDescent="0.25">
      <c r="A25" s="12">
        <v>24</v>
      </c>
      <c r="B25" s="11" t="s">
        <v>172</v>
      </c>
      <c r="C25" t="s">
        <v>173</v>
      </c>
      <c r="G25" s="11"/>
    </row>
    <row r="26" spans="1:7" x14ac:dyDescent="0.25">
      <c r="A26" s="13">
        <v>25</v>
      </c>
      <c r="B26" s="11" t="s">
        <v>174</v>
      </c>
      <c r="C26" t="s">
        <v>175</v>
      </c>
      <c r="G26" s="11"/>
    </row>
    <row r="27" spans="1:7" x14ac:dyDescent="0.25">
      <c r="A27" s="12">
        <v>26</v>
      </c>
      <c r="B27" s="11" t="s">
        <v>176</v>
      </c>
      <c r="C27" t="s">
        <v>177</v>
      </c>
      <c r="G27" s="11"/>
    </row>
    <row r="28" spans="1:7" x14ac:dyDescent="0.25">
      <c r="A28" s="13">
        <v>27</v>
      </c>
      <c r="B28" s="11" t="s">
        <v>178</v>
      </c>
      <c r="C28" t="s">
        <v>179</v>
      </c>
      <c r="G28" s="11"/>
    </row>
    <row r="29" spans="1:7" x14ac:dyDescent="0.25">
      <c r="A29" s="12">
        <v>28</v>
      </c>
      <c r="B29" s="11" t="s">
        <v>180</v>
      </c>
      <c r="C29" t="s">
        <v>181</v>
      </c>
      <c r="G29" s="11"/>
    </row>
    <row r="30" spans="1:7" ht="30" x14ac:dyDescent="0.25">
      <c r="A30" s="13">
        <v>29</v>
      </c>
      <c r="B30" s="11" t="s">
        <v>182</v>
      </c>
      <c r="C30" t="s">
        <v>183</v>
      </c>
      <c r="G30" s="11"/>
    </row>
    <row r="31" spans="1:7" x14ac:dyDescent="0.25">
      <c r="A31" s="12">
        <v>30</v>
      </c>
      <c r="B31" s="11" t="s">
        <v>184</v>
      </c>
      <c r="C31" t="s">
        <v>185</v>
      </c>
      <c r="G31" s="11"/>
    </row>
    <row r="32" spans="1:7" x14ac:dyDescent="0.25">
      <c r="A32" s="13">
        <v>31</v>
      </c>
      <c r="B32" s="11" t="s">
        <v>186</v>
      </c>
      <c r="C32" t="s">
        <v>187</v>
      </c>
      <c r="G32" s="11"/>
    </row>
    <row r="33" spans="1:7" ht="30" x14ac:dyDescent="0.25">
      <c r="A33" s="12">
        <v>32</v>
      </c>
      <c r="B33" s="14" t="s">
        <v>188</v>
      </c>
      <c r="C33" t="s">
        <v>189</v>
      </c>
      <c r="G33" s="14"/>
    </row>
    <row r="34" spans="1:7" x14ac:dyDescent="0.25">
      <c r="A34" s="13">
        <v>33</v>
      </c>
      <c r="B34" s="11" t="s">
        <v>190</v>
      </c>
      <c r="C34" t="s">
        <v>191</v>
      </c>
      <c r="G34" s="11"/>
    </row>
    <row r="35" spans="1:7" ht="45" x14ac:dyDescent="0.25">
      <c r="A35" s="12">
        <v>34</v>
      </c>
      <c r="B35" s="14" t="s">
        <v>192</v>
      </c>
      <c r="C35" t="s">
        <v>193</v>
      </c>
      <c r="G35" s="14"/>
    </row>
    <row r="36" spans="1:7" ht="30" x14ac:dyDescent="0.25">
      <c r="A36" s="13">
        <v>35</v>
      </c>
      <c r="B36" s="11" t="s">
        <v>194</v>
      </c>
      <c r="C36" t="s">
        <v>195</v>
      </c>
      <c r="G36" s="11"/>
    </row>
    <row r="37" spans="1:7" ht="30" x14ac:dyDescent="0.25">
      <c r="A37" s="12">
        <v>36</v>
      </c>
      <c r="B37" s="11" t="s">
        <v>196</v>
      </c>
      <c r="C37" t="s">
        <v>197</v>
      </c>
      <c r="G37" s="11"/>
    </row>
    <row r="38" spans="1:7" ht="45" x14ac:dyDescent="0.25">
      <c r="A38" s="13">
        <v>37</v>
      </c>
      <c r="B38" s="11" t="s">
        <v>198</v>
      </c>
      <c r="C38" t="s">
        <v>199</v>
      </c>
      <c r="G38" s="11"/>
    </row>
    <row r="39" spans="1:7" x14ac:dyDescent="0.25">
      <c r="A39" s="12">
        <v>38</v>
      </c>
      <c r="B39" s="11" t="s">
        <v>200</v>
      </c>
      <c r="C39" t="s">
        <v>201</v>
      </c>
      <c r="G39" s="11"/>
    </row>
    <row r="40" spans="1:7" x14ac:dyDescent="0.25">
      <c r="A40" s="13">
        <v>39</v>
      </c>
      <c r="B40" s="11" t="s">
        <v>202</v>
      </c>
      <c r="C40" t="s">
        <v>203</v>
      </c>
      <c r="G40" s="11"/>
    </row>
    <row r="41" spans="1:7" x14ac:dyDescent="0.25">
      <c r="A41" s="12">
        <v>40</v>
      </c>
      <c r="B41" s="11" t="s">
        <v>204</v>
      </c>
      <c r="C41" t="s">
        <v>205</v>
      </c>
      <c r="G41" s="11"/>
    </row>
    <row r="42" spans="1:7" ht="30" x14ac:dyDescent="0.25">
      <c r="A42" s="13">
        <v>41</v>
      </c>
      <c r="B42" s="11" t="s">
        <v>206</v>
      </c>
      <c r="C42" t="s">
        <v>207</v>
      </c>
      <c r="G42" s="11"/>
    </row>
    <row r="43" spans="1:7" ht="30" x14ac:dyDescent="0.25">
      <c r="A43" s="12">
        <v>42</v>
      </c>
      <c r="B43" s="11" t="s">
        <v>208</v>
      </c>
      <c r="C43" t="s">
        <v>209</v>
      </c>
      <c r="G43" s="11"/>
    </row>
    <row r="44" spans="1:7" x14ac:dyDescent="0.25">
      <c r="A44" s="13">
        <v>43</v>
      </c>
      <c r="B44" s="11" t="s">
        <v>210</v>
      </c>
      <c r="C44" t="s">
        <v>211</v>
      </c>
      <c r="G44" s="11"/>
    </row>
    <row r="45" spans="1:7" ht="30" x14ac:dyDescent="0.25">
      <c r="A45" s="12">
        <v>44</v>
      </c>
      <c r="B45" s="11" t="s">
        <v>212</v>
      </c>
      <c r="C45" t="s">
        <v>213</v>
      </c>
      <c r="G45" s="11"/>
    </row>
    <row r="46" spans="1:7" x14ac:dyDescent="0.25">
      <c r="A46" s="13">
        <v>45</v>
      </c>
      <c r="B46" s="11" t="s">
        <v>214</v>
      </c>
      <c r="C46" t="s">
        <v>215</v>
      </c>
      <c r="G46" s="11"/>
    </row>
    <row r="47" spans="1:7" x14ac:dyDescent="0.25">
      <c r="A47" s="12">
        <v>46</v>
      </c>
      <c r="B47" s="11" t="s">
        <v>216</v>
      </c>
      <c r="C47" t="s">
        <v>217</v>
      </c>
      <c r="G47" s="11"/>
    </row>
    <row r="48" spans="1:7" x14ac:dyDescent="0.25">
      <c r="A48" s="13">
        <v>47</v>
      </c>
      <c r="B48" s="11" t="s">
        <v>218</v>
      </c>
      <c r="C48" t="s">
        <v>219</v>
      </c>
      <c r="G48" s="11"/>
    </row>
    <row r="49" spans="1:7" x14ac:dyDescent="0.25">
      <c r="A49" s="12">
        <v>48</v>
      </c>
      <c r="B49" s="11" t="s">
        <v>220</v>
      </c>
      <c r="C49" t="s">
        <v>221</v>
      </c>
      <c r="G49" s="11"/>
    </row>
    <row r="50" spans="1:7" x14ac:dyDescent="0.25">
      <c r="A50" s="13">
        <v>49</v>
      </c>
      <c r="B50" s="11" t="s">
        <v>222</v>
      </c>
      <c r="C50" t="s">
        <v>223</v>
      </c>
      <c r="G50" s="11"/>
    </row>
    <row r="51" spans="1:7" x14ac:dyDescent="0.25">
      <c r="A51" s="12">
        <v>50</v>
      </c>
      <c r="B51" s="11" t="s">
        <v>224</v>
      </c>
      <c r="C51" t="s">
        <v>225</v>
      </c>
      <c r="G51" s="11"/>
    </row>
    <row r="52" spans="1:7" x14ac:dyDescent="0.25">
      <c r="A52" s="13">
        <v>51</v>
      </c>
      <c r="B52" s="11" t="s">
        <v>226</v>
      </c>
      <c r="C52" t="s">
        <v>227</v>
      </c>
      <c r="G52" s="11"/>
    </row>
    <row r="53" spans="1:7" x14ac:dyDescent="0.25">
      <c r="A53" s="12">
        <v>52</v>
      </c>
      <c r="B53" s="11" t="s">
        <v>228</v>
      </c>
      <c r="C53" t="s">
        <v>229</v>
      </c>
      <c r="G53" s="11"/>
    </row>
    <row r="54" spans="1:7" x14ac:dyDescent="0.25">
      <c r="A54" s="13">
        <v>53</v>
      </c>
      <c r="B54" s="11" t="s">
        <v>230</v>
      </c>
      <c r="C54" t="s">
        <v>231</v>
      </c>
      <c r="G54" s="11"/>
    </row>
    <row r="55" spans="1:7" x14ac:dyDescent="0.25">
      <c r="A55" s="12">
        <v>54</v>
      </c>
      <c r="B55" s="11" t="s">
        <v>232</v>
      </c>
      <c r="C55" t="s">
        <v>233</v>
      </c>
      <c r="G55" s="11"/>
    </row>
    <row r="56" spans="1:7" x14ac:dyDescent="0.25">
      <c r="A56" s="13">
        <v>55</v>
      </c>
      <c r="B56" s="11" t="s">
        <v>234</v>
      </c>
      <c r="C56" t="s">
        <v>235</v>
      </c>
      <c r="G56" s="11"/>
    </row>
    <row r="57" spans="1:7" x14ac:dyDescent="0.25">
      <c r="A57" s="12">
        <v>56</v>
      </c>
      <c r="B57" s="11" t="s">
        <v>236</v>
      </c>
      <c r="C57" t="s">
        <v>237</v>
      </c>
      <c r="G57" s="11"/>
    </row>
    <row r="58" spans="1:7" x14ac:dyDescent="0.25">
      <c r="A58" s="13">
        <v>57</v>
      </c>
      <c r="B58" s="11" t="s">
        <v>238</v>
      </c>
      <c r="C58" t="s">
        <v>239</v>
      </c>
      <c r="G58" s="11"/>
    </row>
    <row r="59" spans="1:7" x14ac:dyDescent="0.25">
      <c r="A59" s="12">
        <v>58</v>
      </c>
      <c r="B59" s="11" t="s">
        <v>240</v>
      </c>
      <c r="C59" t="s">
        <v>241</v>
      </c>
      <c r="G59" s="11"/>
    </row>
    <row r="60" spans="1:7" x14ac:dyDescent="0.25">
      <c r="A60" s="13">
        <v>59</v>
      </c>
      <c r="B60" s="11" t="s">
        <v>242</v>
      </c>
      <c r="C60" t="s">
        <v>243</v>
      </c>
      <c r="G60" s="11"/>
    </row>
    <row r="61" spans="1:7" x14ac:dyDescent="0.25">
      <c r="A61" s="12">
        <v>60</v>
      </c>
      <c r="B61" s="11" t="s">
        <v>244</v>
      </c>
      <c r="C61" t="s">
        <v>245</v>
      </c>
      <c r="G61" s="11"/>
    </row>
    <row r="62" spans="1:7" x14ac:dyDescent="0.25">
      <c r="A62" s="13">
        <v>61</v>
      </c>
      <c r="B62" s="11" t="s">
        <v>246</v>
      </c>
      <c r="C62" t="s">
        <v>247</v>
      </c>
      <c r="G62" s="11"/>
    </row>
    <row r="63" spans="1:7" x14ac:dyDescent="0.25">
      <c r="A63" s="12">
        <v>62</v>
      </c>
      <c r="B63" s="11" t="s">
        <v>248</v>
      </c>
      <c r="C63" t="s">
        <v>249</v>
      </c>
      <c r="G63" s="11"/>
    </row>
    <row r="64" spans="1:7" x14ac:dyDescent="0.25">
      <c r="A64" s="13">
        <v>63</v>
      </c>
      <c r="B64" s="11" t="s">
        <v>250</v>
      </c>
      <c r="C64" t="s">
        <v>251</v>
      </c>
      <c r="G64" s="11"/>
    </row>
    <row r="65" spans="1:7" x14ac:dyDescent="0.25">
      <c r="A65" s="12">
        <v>64</v>
      </c>
      <c r="B65" s="11" t="s">
        <v>252</v>
      </c>
      <c r="C65" t="s">
        <v>253</v>
      </c>
      <c r="G65" s="11"/>
    </row>
    <row r="66" spans="1:7" x14ac:dyDescent="0.25">
      <c r="A66" s="13">
        <v>65</v>
      </c>
      <c r="B66" s="11" t="s">
        <v>254</v>
      </c>
      <c r="C66" t="s">
        <v>255</v>
      </c>
      <c r="G66" s="11"/>
    </row>
    <row r="67" spans="1:7" x14ac:dyDescent="0.25">
      <c r="A67" s="12">
        <v>66</v>
      </c>
      <c r="B67" s="11" t="s">
        <v>256</v>
      </c>
      <c r="C67" t="s">
        <v>257</v>
      </c>
      <c r="G67" s="11"/>
    </row>
    <row r="68" spans="1:7" x14ac:dyDescent="0.25">
      <c r="A68" s="13">
        <v>67</v>
      </c>
      <c r="B68" s="11" t="s">
        <v>258</v>
      </c>
      <c r="C68" t="s">
        <v>259</v>
      </c>
      <c r="G68" s="11"/>
    </row>
    <row r="69" spans="1:7" x14ac:dyDescent="0.25">
      <c r="A69" s="12">
        <v>68</v>
      </c>
      <c r="B69" s="11" t="s">
        <v>260</v>
      </c>
      <c r="C69" t="s">
        <v>261</v>
      </c>
      <c r="G69" s="11"/>
    </row>
    <row r="70" spans="1:7" x14ac:dyDescent="0.25">
      <c r="A70" s="13">
        <v>69</v>
      </c>
      <c r="B70" s="11" t="s">
        <v>262</v>
      </c>
      <c r="C70" t="s">
        <v>263</v>
      </c>
      <c r="G70" s="11"/>
    </row>
    <row r="71" spans="1:7" x14ac:dyDescent="0.25">
      <c r="A71" s="12">
        <v>70</v>
      </c>
      <c r="B71" s="11" t="s">
        <v>264</v>
      </c>
      <c r="C71" t="s">
        <v>265</v>
      </c>
      <c r="G71" s="11"/>
    </row>
    <row r="72" spans="1:7" x14ac:dyDescent="0.25">
      <c r="A72" s="13">
        <v>71</v>
      </c>
      <c r="B72" s="11" t="s">
        <v>266</v>
      </c>
      <c r="C72" t="s">
        <v>267</v>
      </c>
      <c r="G72" s="11"/>
    </row>
    <row r="73" spans="1:7" x14ac:dyDescent="0.25">
      <c r="A73" s="12">
        <v>72</v>
      </c>
      <c r="B73" s="11" t="s">
        <v>268</v>
      </c>
      <c r="C73" t="s">
        <v>269</v>
      </c>
      <c r="G73" s="11"/>
    </row>
    <row r="74" spans="1:7" x14ac:dyDescent="0.25">
      <c r="A74" s="13">
        <v>73</v>
      </c>
      <c r="B74" s="11" t="s">
        <v>270</v>
      </c>
      <c r="C74" t="s">
        <v>271</v>
      </c>
      <c r="G74" s="11"/>
    </row>
    <row r="75" spans="1:7" x14ac:dyDescent="0.25">
      <c r="A75" s="12">
        <v>74</v>
      </c>
      <c r="B75" s="11" t="s">
        <v>272</v>
      </c>
      <c r="C75" t="s">
        <v>273</v>
      </c>
      <c r="G75" s="11"/>
    </row>
    <row r="76" spans="1:7" x14ac:dyDescent="0.25">
      <c r="A76" s="13">
        <v>75</v>
      </c>
      <c r="B76" s="11" t="s">
        <v>274</v>
      </c>
      <c r="C76" t="s">
        <v>275</v>
      </c>
      <c r="G76" s="11"/>
    </row>
    <row r="77" spans="1:7" x14ac:dyDescent="0.25">
      <c r="A77" s="12">
        <v>76</v>
      </c>
      <c r="B77" s="11" t="s">
        <v>276</v>
      </c>
      <c r="C77" t="s">
        <v>277</v>
      </c>
      <c r="G77" s="11"/>
    </row>
    <row r="78" spans="1:7" x14ac:dyDescent="0.25">
      <c r="A78" s="13">
        <v>77</v>
      </c>
      <c r="B78" s="11" t="s">
        <v>278</v>
      </c>
      <c r="C78" t="s">
        <v>279</v>
      </c>
      <c r="G78" s="11"/>
    </row>
    <row r="79" spans="1:7" ht="45" x14ac:dyDescent="0.25">
      <c r="A79" s="12">
        <v>78</v>
      </c>
      <c r="B79" s="11" t="s">
        <v>280</v>
      </c>
      <c r="C79" t="s">
        <v>281</v>
      </c>
      <c r="G79" s="11"/>
    </row>
    <row r="80" spans="1:7" x14ac:dyDescent="0.25">
      <c r="A80" s="13">
        <v>79</v>
      </c>
      <c r="B80" s="11" t="s">
        <v>282</v>
      </c>
      <c r="C80" t="s">
        <v>283</v>
      </c>
      <c r="G80" s="11"/>
    </row>
    <row r="81" spans="1:7" x14ac:dyDescent="0.25">
      <c r="A81" s="12">
        <v>80</v>
      </c>
      <c r="B81" s="11" t="s">
        <v>284</v>
      </c>
      <c r="C81" t="s">
        <v>285</v>
      </c>
      <c r="G81" s="11"/>
    </row>
    <row r="82" spans="1:7" ht="30" x14ac:dyDescent="0.25">
      <c r="A82" s="13">
        <v>81</v>
      </c>
      <c r="B82" s="11" t="s">
        <v>286</v>
      </c>
      <c r="C82" t="s">
        <v>287</v>
      </c>
      <c r="G82" s="11"/>
    </row>
    <row r="83" spans="1:7" x14ac:dyDescent="0.25">
      <c r="A83" s="12">
        <v>82</v>
      </c>
      <c r="B83" s="11" t="s">
        <v>288</v>
      </c>
      <c r="C83" t="s">
        <v>289</v>
      </c>
      <c r="G83" s="11"/>
    </row>
    <row r="84" spans="1:7" x14ac:dyDescent="0.25">
      <c r="A84" s="13">
        <v>83</v>
      </c>
      <c r="B84" s="11" t="s">
        <v>290</v>
      </c>
      <c r="C84" t="s">
        <v>291</v>
      </c>
      <c r="G84" s="11"/>
    </row>
    <row r="85" spans="1:7" ht="30" x14ac:dyDescent="0.25">
      <c r="A85" s="12">
        <v>84</v>
      </c>
      <c r="B85" s="11" t="s">
        <v>292</v>
      </c>
      <c r="C85" t="s">
        <v>293</v>
      </c>
      <c r="G85" s="11"/>
    </row>
    <row r="86" spans="1:7" ht="30" x14ac:dyDescent="0.25">
      <c r="A86" s="13">
        <v>85</v>
      </c>
      <c r="B86" s="11" t="s">
        <v>294</v>
      </c>
      <c r="C86" t="s">
        <v>295</v>
      </c>
      <c r="G86" s="11"/>
    </row>
    <row r="87" spans="1:7" ht="30" x14ac:dyDescent="0.25">
      <c r="A87" s="12">
        <v>86</v>
      </c>
      <c r="B87" s="11" t="s">
        <v>296</v>
      </c>
      <c r="C87" t="s">
        <v>297</v>
      </c>
      <c r="G87" s="11"/>
    </row>
    <row r="88" spans="1:7" x14ac:dyDescent="0.25">
      <c r="A88" s="13">
        <v>87</v>
      </c>
      <c r="B88" s="11" t="s">
        <v>298</v>
      </c>
      <c r="C88" t="s">
        <v>299</v>
      </c>
      <c r="G88" s="11"/>
    </row>
    <row r="89" spans="1:7" x14ac:dyDescent="0.25">
      <c r="A89" s="12">
        <v>88</v>
      </c>
      <c r="B89" s="11" t="s">
        <v>300</v>
      </c>
      <c r="C89" t="s">
        <v>301</v>
      </c>
      <c r="G89" s="11"/>
    </row>
    <row r="90" spans="1:7" x14ac:dyDescent="0.25">
      <c r="A90" s="13">
        <v>89</v>
      </c>
      <c r="B90" s="11" t="s">
        <v>302</v>
      </c>
      <c r="C90" t="s">
        <v>303</v>
      </c>
      <c r="G90" s="11"/>
    </row>
    <row r="91" spans="1:7" x14ac:dyDescent="0.25">
      <c r="A91" s="12">
        <v>90</v>
      </c>
      <c r="B91" s="11" t="s">
        <v>304</v>
      </c>
      <c r="C91" t="s">
        <v>305</v>
      </c>
      <c r="G91" s="11"/>
    </row>
    <row r="92" spans="1:7" ht="30" x14ac:dyDescent="0.25">
      <c r="A92" s="13">
        <v>91</v>
      </c>
      <c r="B92" s="11" t="s">
        <v>306</v>
      </c>
      <c r="C92" t="s">
        <v>307</v>
      </c>
      <c r="G92" s="11"/>
    </row>
    <row r="93" spans="1:7" x14ac:dyDescent="0.25">
      <c r="A93" s="12">
        <v>92</v>
      </c>
      <c r="B93" s="11" t="s">
        <v>308</v>
      </c>
      <c r="C93" t="s">
        <v>309</v>
      </c>
      <c r="G93" s="11"/>
    </row>
    <row r="94" spans="1:7" ht="30" x14ac:dyDescent="0.25">
      <c r="A94" s="13">
        <v>93</v>
      </c>
      <c r="B94" s="11" t="s">
        <v>310</v>
      </c>
      <c r="C94" t="s">
        <v>311</v>
      </c>
      <c r="G94" s="11"/>
    </row>
    <row r="95" spans="1:7" x14ac:dyDescent="0.25">
      <c r="A95" s="12">
        <v>94</v>
      </c>
      <c r="B95" s="11" t="s">
        <v>312</v>
      </c>
      <c r="C95" t="s">
        <v>313</v>
      </c>
      <c r="G95" s="11"/>
    </row>
    <row r="96" spans="1:7" x14ac:dyDescent="0.25">
      <c r="A96" s="13">
        <v>95</v>
      </c>
      <c r="B96" s="11" t="s">
        <v>314</v>
      </c>
      <c r="C96" t="s">
        <v>315</v>
      </c>
      <c r="G96" s="11"/>
    </row>
    <row r="97" spans="1:7" x14ac:dyDescent="0.25">
      <c r="A97" s="12">
        <v>96</v>
      </c>
      <c r="B97" s="11" t="s">
        <v>316</v>
      </c>
      <c r="C97" t="s">
        <v>317</v>
      </c>
      <c r="G97" s="11"/>
    </row>
    <row r="98" spans="1:7" x14ac:dyDescent="0.25">
      <c r="B98" s="11">
        <v>0</v>
      </c>
      <c r="C98" t="s">
        <v>93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1:I514"/>
  <sheetViews>
    <sheetView topLeftCell="B128" workbookViewId="0">
      <selection activeCell="G99" sqref="G99"/>
    </sheetView>
  </sheetViews>
  <sheetFormatPr defaultColWidth="9.140625" defaultRowHeight="12.75" x14ac:dyDescent="0.2"/>
  <cols>
    <col min="1" max="1" width="23.85546875" style="16" bestFit="1" customWidth="1"/>
    <col min="2" max="2" width="77.5703125" style="16" bestFit="1" customWidth="1"/>
    <col min="3" max="6" width="9.140625" style="16"/>
    <col min="7" max="7" width="58" style="16" bestFit="1" customWidth="1"/>
    <col min="8" max="8" width="123.85546875" style="16" bestFit="1" customWidth="1"/>
    <col min="9" max="16384" width="9.140625" style="16"/>
  </cols>
  <sheetData>
    <row r="1" spans="1:9" ht="15.75" x14ac:dyDescent="0.2">
      <c r="A1" s="18" t="s">
        <v>318</v>
      </c>
      <c r="B1" s="18" t="s">
        <v>319</v>
      </c>
      <c r="C1" s="17"/>
      <c r="D1" s="17"/>
      <c r="G1" s="83" t="s">
        <v>320</v>
      </c>
    </row>
    <row r="2" spans="1:9" ht="15.75" x14ac:dyDescent="0.2">
      <c r="A2" s="19">
        <v>1</v>
      </c>
      <c r="B2" s="19">
        <v>2</v>
      </c>
      <c r="C2" s="17"/>
      <c r="D2" s="17"/>
      <c r="G2" s="83" t="s">
        <v>321</v>
      </c>
    </row>
    <row r="3" spans="1:9" ht="15.75" x14ac:dyDescent="0.2">
      <c r="A3" s="20">
        <v>3001</v>
      </c>
      <c r="B3" s="171" t="s">
        <v>320</v>
      </c>
      <c r="C3" s="17"/>
      <c r="D3" s="17"/>
      <c r="F3" s="83"/>
      <c r="G3" s="83" t="s">
        <v>322</v>
      </c>
      <c r="I3" s="83"/>
    </row>
    <row r="4" spans="1:9" s="17" customFormat="1" ht="15.75" x14ac:dyDescent="0.2">
      <c r="A4" s="20">
        <v>3002</v>
      </c>
      <c r="B4" s="21" t="s">
        <v>321</v>
      </c>
      <c r="F4" s="83"/>
      <c r="G4" s="83" t="s">
        <v>323</v>
      </c>
      <c r="I4" s="83"/>
    </row>
    <row r="5" spans="1:9" s="17" customFormat="1" ht="15.75" x14ac:dyDescent="0.2">
      <c r="A5" s="20">
        <v>3003</v>
      </c>
      <c r="B5" s="21" t="s">
        <v>322</v>
      </c>
      <c r="F5" s="83"/>
      <c r="G5" s="83" t="s">
        <v>324</v>
      </c>
      <c r="I5" s="83"/>
    </row>
    <row r="6" spans="1:9" s="17" customFormat="1" ht="15.75" x14ac:dyDescent="0.2">
      <c r="A6" s="20">
        <v>3004</v>
      </c>
      <c r="B6" s="21" t="s">
        <v>323</v>
      </c>
      <c r="F6" s="83"/>
      <c r="G6" s="83" t="s">
        <v>325</v>
      </c>
      <c r="I6" s="83"/>
    </row>
    <row r="7" spans="1:9" s="17" customFormat="1" ht="15.75" x14ac:dyDescent="0.2">
      <c r="A7" s="20">
        <v>3005</v>
      </c>
      <c r="B7" s="21" t="s">
        <v>324</v>
      </c>
      <c r="F7" s="83"/>
      <c r="G7" s="83" t="s">
        <v>326</v>
      </c>
      <c r="I7" s="83"/>
    </row>
    <row r="8" spans="1:9" s="17" customFormat="1" ht="15.75" x14ac:dyDescent="0.2">
      <c r="A8" s="20">
        <v>3006</v>
      </c>
      <c r="B8" s="21" t="s">
        <v>325</v>
      </c>
      <c r="F8" s="83"/>
      <c r="G8" s="83" t="s">
        <v>327</v>
      </c>
      <c r="I8" s="83"/>
    </row>
    <row r="9" spans="1:9" s="17" customFormat="1" ht="15.75" x14ac:dyDescent="0.2">
      <c r="A9" s="20">
        <v>3007</v>
      </c>
      <c r="B9" s="21" t="s">
        <v>326</v>
      </c>
      <c r="F9" s="83"/>
      <c r="G9" s="83" t="s">
        <v>328</v>
      </c>
      <c r="I9" s="83"/>
    </row>
    <row r="10" spans="1:9" s="17" customFormat="1" ht="15.75" x14ac:dyDescent="0.2">
      <c r="A10" s="20">
        <v>3008</v>
      </c>
      <c r="B10" s="21" t="s">
        <v>327</v>
      </c>
      <c r="F10" s="83"/>
      <c r="G10" s="83" t="s">
        <v>329</v>
      </c>
      <c r="I10" s="83"/>
    </row>
    <row r="11" spans="1:9" s="17" customFormat="1" ht="15.75" x14ac:dyDescent="0.2">
      <c r="A11" s="20">
        <v>3009</v>
      </c>
      <c r="B11" s="21" t="s">
        <v>328</v>
      </c>
      <c r="F11" s="83"/>
      <c r="G11" s="83" t="s">
        <v>546</v>
      </c>
      <c r="I11" s="83"/>
    </row>
    <row r="12" spans="1:9" s="17" customFormat="1" ht="15.75" x14ac:dyDescent="0.2">
      <c r="A12" s="20">
        <v>3010</v>
      </c>
      <c r="B12" s="21" t="s">
        <v>329</v>
      </c>
      <c r="F12" s="83"/>
      <c r="G12" s="83" t="s">
        <v>331</v>
      </c>
      <c r="I12" s="83"/>
    </row>
    <row r="13" spans="1:9" s="17" customFormat="1" ht="15.75" x14ac:dyDescent="0.2">
      <c r="A13" s="160">
        <v>3109</v>
      </c>
      <c r="B13" s="21" t="s">
        <v>330</v>
      </c>
      <c r="F13" s="83"/>
      <c r="G13" s="83" t="s">
        <v>332</v>
      </c>
      <c r="I13" s="83"/>
    </row>
    <row r="14" spans="1:9" s="17" customFormat="1" ht="15.75" x14ac:dyDescent="0.2">
      <c r="A14" s="20">
        <v>3011</v>
      </c>
      <c r="B14" s="21" t="s">
        <v>331</v>
      </c>
      <c r="F14" s="83"/>
      <c r="G14" s="83" t="s">
        <v>333</v>
      </c>
      <c r="I14" s="83"/>
    </row>
    <row r="15" spans="1:9" s="17" customFormat="1" ht="15.75" x14ac:dyDescent="0.2">
      <c r="A15" s="20">
        <v>3012</v>
      </c>
      <c r="B15" s="21" t="s">
        <v>332</v>
      </c>
      <c r="F15" s="83"/>
      <c r="G15" s="83" t="s">
        <v>334</v>
      </c>
      <c r="I15" s="83"/>
    </row>
    <row r="16" spans="1:9" s="17" customFormat="1" ht="15.75" x14ac:dyDescent="0.2">
      <c r="A16" s="20">
        <v>3013</v>
      </c>
      <c r="B16" s="21" t="s">
        <v>333</v>
      </c>
      <c r="F16" s="83"/>
      <c r="G16" s="83" t="s">
        <v>335</v>
      </c>
      <c r="I16" s="83"/>
    </row>
    <row r="17" spans="1:9" s="17" customFormat="1" ht="15.75" x14ac:dyDescent="0.2">
      <c r="A17" s="20">
        <v>3015</v>
      </c>
      <c r="B17" s="21" t="s">
        <v>334</v>
      </c>
      <c r="F17" s="83"/>
      <c r="G17" s="83" t="s">
        <v>336</v>
      </c>
      <c r="I17" s="83"/>
    </row>
    <row r="18" spans="1:9" s="17" customFormat="1" ht="15.75" x14ac:dyDescent="0.2">
      <c r="A18" s="20">
        <v>3016</v>
      </c>
      <c r="B18" s="21" t="s">
        <v>335</v>
      </c>
      <c r="F18" s="83"/>
      <c r="G18" s="83" t="s">
        <v>337</v>
      </c>
      <c r="I18" s="83"/>
    </row>
    <row r="19" spans="1:9" s="17" customFormat="1" ht="15.75" x14ac:dyDescent="0.2">
      <c r="A19" s="20">
        <v>3017</v>
      </c>
      <c r="B19" s="21" t="s">
        <v>336</v>
      </c>
      <c r="F19" s="83"/>
      <c r="G19" s="83" t="s">
        <v>338</v>
      </c>
      <c r="I19" s="83"/>
    </row>
    <row r="20" spans="1:9" s="17" customFormat="1" ht="15.75" x14ac:dyDescent="0.2">
      <c r="A20" s="20">
        <v>3018</v>
      </c>
      <c r="B20" s="21" t="s">
        <v>337</v>
      </c>
      <c r="F20" s="83"/>
      <c r="G20" s="83" t="s">
        <v>339</v>
      </c>
      <c r="I20" s="83"/>
    </row>
    <row r="21" spans="1:9" s="17" customFormat="1" ht="15.75" x14ac:dyDescent="0.2">
      <c r="A21" s="20">
        <v>3019</v>
      </c>
      <c r="B21" s="21" t="s">
        <v>338</v>
      </c>
      <c r="F21" s="83"/>
      <c r="G21" s="83" t="s">
        <v>340</v>
      </c>
      <c r="I21" s="83"/>
    </row>
    <row r="22" spans="1:9" s="17" customFormat="1" ht="15.75" x14ac:dyDescent="0.2">
      <c r="A22" s="20">
        <v>3020</v>
      </c>
      <c r="B22" s="21" t="s">
        <v>339</v>
      </c>
      <c r="F22" s="83"/>
      <c r="G22" s="83" t="s">
        <v>558</v>
      </c>
      <c r="I22" s="83"/>
    </row>
    <row r="23" spans="1:9" s="17" customFormat="1" ht="15.75" x14ac:dyDescent="0.2">
      <c r="A23" s="20">
        <v>3021</v>
      </c>
      <c r="B23" s="21" t="s">
        <v>340</v>
      </c>
      <c r="F23" s="83"/>
      <c r="G23" s="83" t="s">
        <v>6398</v>
      </c>
      <c r="I23" s="83"/>
    </row>
    <row r="24" spans="1:9" s="17" customFormat="1" ht="15.75" x14ac:dyDescent="0.2">
      <c r="A24" s="160">
        <v>3119</v>
      </c>
      <c r="B24" s="161" t="s">
        <v>6399</v>
      </c>
      <c r="F24" s="83"/>
      <c r="G24" s="83" t="s">
        <v>342</v>
      </c>
      <c r="I24" s="83"/>
    </row>
    <row r="25" spans="1:9" s="17" customFormat="1" ht="15.75" x14ac:dyDescent="0.2">
      <c r="A25" s="20">
        <v>3023</v>
      </c>
      <c r="B25" s="172" t="s">
        <v>6398</v>
      </c>
      <c r="F25" s="83"/>
      <c r="G25" s="83" t="s">
        <v>343</v>
      </c>
      <c r="I25" s="83"/>
    </row>
    <row r="26" spans="1:9" s="17" customFormat="1" ht="15.75" x14ac:dyDescent="0.2">
      <c r="A26" s="20">
        <v>3024</v>
      </c>
      <c r="B26" s="172" t="s">
        <v>342</v>
      </c>
      <c r="F26" s="83"/>
      <c r="G26" s="83" t="s">
        <v>344</v>
      </c>
      <c r="I26" s="83"/>
    </row>
    <row r="27" spans="1:9" s="17" customFormat="1" ht="15.75" x14ac:dyDescent="0.2">
      <c r="A27" s="20">
        <v>3025</v>
      </c>
      <c r="B27" s="172" t="s">
        <v>343</v>
      </c>
      <c r="F27" s="83"/>
      <c r="G27" s="83" t="s">
        <v>345</v>
      </c>
      <c r="I27" s="83"/>
    </row>
    <row r="28" spans="1:9" s="17" customFormat="1" ht="15.75" x14ac:dyDescent="0.2">
      <c r="A28" s="20">
        <v>3026</v>
      </c>
      <c r="B28" s="172" t="s">
        <v>344</v>
      </c>
      <c r="F28" s="83"/>
      <c r="G28" s="83" t="s">
        <v>346</v>
      </c>
      <c r="I28" s="83"/>
    </row>
    <row r="29" spans="1:9" s="17" customFormat="1" ht="15.75" x14ac:dyDescent="0.2">
      <c r="A29" s="20">
        <v>3027</v>
      </c>
      <c r="B29" s="172" t="s">
        <v>345</v>
      </c>
      <c r="F29" s="83"/>
      <c r="G29" s="83" t="s">
        <v>347</v>
      </c>
      <c r="I29" s="83"/>
    </row>
    <row r="30" spans="1:9" s="17" customFormat="1" ht="15.75" x14ac:dyDescent="0.2">
      <c r="A30" s="20">
        <v>3028</v>
      </c>
      <c r="B30" s="172" t="s">
        <v>346</v>
      </c>
      <c r="F30" s="83"/>
      <c r="G30" s="83" t="s">
        <v>348</v>
      </c>
      <c r="I30" s="83"/>
    </row>
    <row r="31" spans="1:9" s="17" customFormat="1" ht="15.75" x14ac:dyDescent="0.2">
      <c r="A31" s="20">
        <v>3029</v>
      </c>
      <c r="B31" s="172" t="s">
        <v>347</v>
      </c>
      <c r="F31" s="83"/>
      <c r="G31" s="83" t="s">
        <v>6400</v>
      </c>
      <c r="H31" s="147"/>
      <c r="I31" s="83"/>
    </row>
    <row r="32" spans="1:9" s="17" customFormat="1" ht="15.75" x14ac:dyDescent="0.2">
      <c r="A32" s="20">
        <v>3030</v>
      </c>
      <c r="B32" s="172" t="s">
        <v>348</v>
      </c>
      <c r="F32" s="83"/>
      <c r="G32" s="83" t="s">
        <v>6401</v>
      </c>
      <c r="H32" s="147"/>
      <c r="I32" s="83"/>
    </row>
    <row r="33" spans="1:9" s="17" customFormat="1" ht="15.75" x14ac:dyDescent="0.2">
      <c r="A33" s="160">
        <v>3129</v>
      </c>
      <c r="B33" s="173" t="s">
        <v>6400</v>
      </c>
      <c r="F33" s="83"/>
      <c r="G33" s="83" t="s">
        <v>6402</v>
      </c>
      <c r="H33" s="147"/>
      <c r="I33" s="83"/>
    </row>
    <row r="34" spans="1:9" s="17" customFormat="1" ht="15.75" x14ac:dyDescent="0.2">
      <c r="A34" s="160">
        <v>3129</v>
      </c>
      <c r="B34" s="173" t="s">
        <v>6401</v>
      </c>
      <c r="F34" s="83"/>
      <c r="G34" s="83" t="s">
        <v>6403</v>
      </c>
      <c r="H34" s="147"/>
      <c r="I34" s="83"/>
    </row>
    <row r="35" spans="1:9" s="17" customFormat="1" ht="15.75" x14ac:dyDescent="0.2">
      <c r="A35" s="160">
        <v>3129</v>
      </c>
      <c r="B35" s="174" t="s">
        <v>6402</v>
      </c>
      <c r="F35" s="83"/>
      <c r="G35" s="83" t="s">
        <v>6404</v>
      </c>
      <c r="H35" s="147"/>
      <c r="I35" s="83"/>
    </row>
    <row r="36" spans="1:9" s="17" customFormat="1" ht="15.75" x14ac:dyDescent="0.2">
      <c r="A36" s="160">
        <v>3129</v>
      </c>
      <c r="B36" s="173" t="s">
        <v>6403</v>
      </c>
      <c r="F36" s="83"/>
      <c r="G36" s="83" t="s">
        <v>6405</v>
      </c>
      <c r="H36" s="147"/>
      <c r="I36" s="83"/>
    </row>
    <row r="37" spans="1:9" s="17" customFormat="1" ht="15.75" x14ac:dyDescent="0.2">
      <c r="A37" s="160">
        <v>3129</v>
      </c>
      <c r="B37" s="173" t="s">
        <v>6404</v>
      </c>
      <c r="F37" s="83"/>
      <c r="G37" s="83" t="s">
        <v>6406</v>
      </c>
      <c r="H37" s="147"/>
      <c r="I37" s="83"/>
    </row>
    <row r="38" spans="1:9" s="17" customFormat="1" ht="15.75" x14ac:dyDescent="0.2">
      <c r="A38" s="160">
        <v>3129</v>
      </c>
      <c r="B38" s="173" t="s">
        <v>6405</v>
      </c>
      <c r="F38" s="83"/>
      <c r="G38" s="83" t="s">
        <v>6407</v>
      </c>
      <c r="H38" s="147"/>
      <c r="I38" s="83"/>
    </row>
    <row r="39" spans="1:9" s="17" customFormat="1" ht="15.75" x14ac:dyDescent="0.2">
      <c r="A39" s="160">
        <v>3129</v>
      </c>
      <c r="B39" s="173" t="s">
        <v>6406</v>
      </c>
      <c r="F39" s="83"/>
      <c r="G39" s="83" t="s">
        <v>6408</v>
      </c>
      <c r="H39" s="147"/>
      <c r="I39" s="83"/>
    </row>
    <row r="40" spans="1:9" s="17" customFormat="1" ht="15.75" x14ac:dyDescent="0.2">
      <c r="A40" s="160">
        <v>3129</v>
      </c>
      <c r="B40" s="173" t="s">
        <v>6407</v>
      </c>
      <c r="F40" s="83"/>
      <c r="G40" s="83" t="s">
        <v>6409</v>
      </c>
      <c r="H40" s="147"/>
      <c r="I40" s="83"/>
    </row>
    <row r="41" spans="1:9" s="17" customFormat="1" ht="15.75" x14ac:dyDescent="0.2">
      <c r="A41" s="160">
        <v>3129</v>
      </c>
      <c r="B41" s="173" t="s">
        <v>6408</v>
      </c>
      <c r="F41" s="83"/>
      <c r="G41" s="83" t="s">
        <v>6410</v>
      </c>
      <c r="H41" s="147"/>
      <c r="I41" s="83"/>
    </row>
    <row r="42" spans="1:9" s="17" customFormat="1" ht="15.75" x14ac:dyDescent="0.2">
      <c r="A42" s="160">
        <v>3129</v>
      </c>
      <c r="B42" s="173" t="s">
        <v>6409</v>
      </c>
      <c r="F42" s="83"/>
      <c r="G42" s="83" t="s">
        <v>6411</v>
      </c>
      <c r="H42" s="147"/>
      <c r="I42" s="83"/>
    </row>
    <row r="43" spans="1:9" s="17" customFormat="1" ht="15.75" x14ac:dyDescent="0.2">
      <c r="A43" s="160">
        <v>3129</v>
      </c>
      <c r="B43" s="173" t="s">
        <v>6410</v>
      </c>
      <c r="F43" s="83"/>
      <c r="G43" s="83" t="s">
        <v>6412</v>
      </c>
      <c r="H43" s="147"/>
      <c r="I43" s="83"/>
    </row>
    <row r="44" spans="1:9" s="17" customFormat="1" ht="15.75" x14ac:dyDescent="0.2">
      <c r="A44" s="160">
        <v>3129</v>
      </c>
      <c r="B44" s="173" t="s">
        <v>6411</v>
      </c>
      <c r="F44" s="83"/>
      <c r="G44" s="83" t="s">
        <v>6413</v>
      </c>
      <c r="H44" s="147"/>
      <c r="I44" s="83"/>
    </row>
    <row r="45" spans="1:9" s="17" customFormat="1" ht="15.75" x14ac:dyDescent="0.2">
      <c r="A45" s="160">
        <v>3129</v>
      </c>
      <c r="B45" s="173" t="s">
        <v>6412</v>
      </c>
      <c r="F45" s="83"/>
      <c r="G45" s="83" t="s">
        <v>574</v>
      </c>
      <c r="H45" s="147"/>
      <c r="I45" s="83"/>
    </row>
    <row r="46" spans="1:9" s="17" customFormat="1" ht="15.75" x14ac:dyDescent="0.2">
      <c r="A46" s="160">
        <v>3129</v>
      </c>
      <c r="B46" s="173" t="s">
        <v>6413</v>
      </c>
      <c r="F46" s="83"/>
      <c r="G46" s="83" t="s">
        <v>350</v>
      </c>
      <c r="H46" s="147"/>
      <c r="I46" s="83"/>
    </row>
    <row r="47" spans="1:9" s="17" customFormat="1" ht="15.75" x14ac:dyDescent="0.2">
      <c r="A47" s="160">
        <v>3129</v>
      </c>
      <c r="B47" s="173"/>
      <c r="F47" s="83"/>
      <c r="G47" s="83" t="s">
        <v>351</v>
      </c>
      <c r="H47" s="147"/>
      <c r="I47" s="83"/>
    </row>
    <row r="48" spans="1:9" s="17" customFormat="1" ht="15.75" x14ac:dyDescent="0.2">
      <c r="A48" s="160">
        <v>3129</v>
      </c>
      <c r="B48" s="21" t="s">
        <v>349</v>
      </c>
      <c r="F48" s="83"/>
      <c r="G48" s="83" t="s">
        <v>352</v>
      </c>
      <c r="H48" s="147"/>
      <c r="I48" s="83"/>
    </row>
    <row r="49" spans="1:9" s="17" customFormat="1" ht="15.75" x14ac:dyDescent="0.2">
      <c r="A49" s="20">
        <v>3032</v>
      </c>
      <c r="B49" s="172" t="s">
        <v>350</v>
      </c>
      <c r="F49" s="83"/>
      <c r="G49" s="83" t="s">
        <v>353</v>
      </c>
      <c r="H49" s="147"/>
      <c r="I49" s="83"/>
    </row>
    <row r="50" spans="1:9" s="17" customFormat="1" ht="15.75" x14ac:dyDescent="0.2">
      <c r="A50" s="20">
        <v>3033</v>
      </c>
      <c r="B50" s="172" t="s">
        <v>351</v>
      </c>
      <c r="F50" s="83"/>
      <c r="G50" s="83" t="s">
        <v>6414</v>
      </c>
      <c r="H50" s="147"/>
      <c r="I50" s="83"/>
    </row>
    <row r="51" spans="1:9" s="17" customFormat="1" ht="15.75" x14ac:dyDescent="0.2">
      <c r="A51" s="20">
        <v>3035</v>
      </c>
      <c r="B51" s="21" t="s">
        <v>352</v>
      </c>
      <c r="F51" s="83"/>
      <c r="G51" s="83" t="s">
        <v>585</v>
      </c>
      <c r="H51" s="147"/>
      <c r="I51" s="83"/>
    </row>
    <row r="52" spans="1:9" s="17" customFormat="1" ht="15.75" x14ac:dyDescent="0.2">
      <c r="A52" s="20">
        <v>3036</v>
      </c>
      <c r="B52" s="21" t="s">
        <v>353</v>
      </c>
      <c r="F52" s="83"/>
      <c r="G52" s="83" t="s">
        <v>355</v>
      </c>
      <c r="H52" s="147"/>
      <c r="I52" s="83"/>
    </row>
    <row r="53" spans="1:9" s="17" customFormat="1" ht="15.75" x14ac:dyDescent="0.2">
      <c r="A53" s="160">
        <v>3139</v>
      </c>
      <c r="B53" s="173" t="s">
        <v>6414</v>
      </c>
      <c r="F53" s="83"/>
      <c r="G53" s="83" t="s">
        <v>356</v>
      </c>
      <c r="H53" s="147"/>
      <c r="I53" s="83"/>
    </row>
    <row r="54" spans="1:9" s="17" customFormat="1" ht="15.75" x14ac:dyDescent="0.2">
      <c r="A54" s="160">
        <v>3139</v>
      </c>
      <c r="B54" s="21" t="s">
        <v>354</v>
      </c>
      <c r="F54" s="83"/>
      <c r="G54" s="83" t="s">
        <v>6415</v>
      </c>
      <c r="H54" s="147"/>
      <c r="I54" s="83"/>
    </row>
    <row r="55" spans="1:9" s="17" customFormat="1" ht="15.75" x14ac:dyDescent="0.2">
      <c r="A55" s="160">
        <v>3139</v>
      </c>
      <c r="B55" s="21" t="s">
        <v>354</v>
      </c>
      <c r="F55" s="83"/>
      <c r="G55" s="83" t="s">
        <v>357</v>
      </c>
      <c r="H55" s="147"/>
      <c r="I55" s="83"/>
    </row>
    <row r="56" spans="1:9" s="17" customFormat="1" ht="15.75" x14ac:dyDescent="0.2">
      <c r="A56" s="175">
        <v>3037</v>
      </c>
      <c r="B56" s="176" t="s">
        <v>355</v>
      </c>
      <c r="F56" s="83"/>
      <c r="G56" s="83" t="s">
        <v>358</v>
      </c>
      <c r="H56" s="147"/>
      <c r="I56" s="83"/>
    </row>
    <row r="57" spans="1:9" s="17" customFormat="1" ht="15.75" x14ac:dyDescent="0.2">
      <c r="A57" s="175">
        <v>3096</v>
      </c>
      <c r="B57" s="176" t="s">
        <v>356</v>
      </c>
      <c r="F57" s="83"/>
      <c r="G57" s="83" t="s">
        <v>6416</v>
      </c>
      <c r="H57" s="147"/>
      <c r="I57" s="83"/>
    </row>
    <row r="58" spans="1:9" s="17" customFormat="1" ht="15.75" x14ac:dyDescent="0.2">
      <c r="A58" s="177">
        <v>3149</v>
      </c>
      <c r="B58" s="178" t="s">
        <v>6415</v>
      </c>
      <c r="F58" s="83"/>
      <c r="G58" s="83" t="s">
        <v>6417</v>
      </c>
      <c r="H58" s="147"/>
      <c r="I58" s="83"/>
    </row>
    <row r="59" spans="1:9" s="17" customFormat="1" ht="15.75" x14ac:dyDescent="0.2">
      <c r="A59" s="177">
        <v>3040</v>
      </c>
      <c r="B59" s="178" t="s">
        <v>357</v>
      </c>
      <c r="F59" s="83"/>
      <c r="G59" s="83" t="s">
        <v>595</v>
      </c>
      <c r="H59" s="147"/>
      <c r="I59" s="83"/>
    </row>
    <row r="60" spans="1:9" s="17" customFormat="1" ht="15.75" x14ac:dyDescent="0.2">
      <c r="A60" s="177">
        <v>3041</v>
      </c>
      <c r="B60" s="178" t="s">
        <v>358</v>
      </c>
      <c r="F60" s="83"/>
      <c r="G60" s="83" t="s">
        <v>361</v>
      </c>
      <c r="H60" s="147"/>
      <c r="I60" s="83"/>
    </row>
    <row r="61" spans="1:9" s="17" customFormat="1" ht="15.75" x14ac:dyDescent="0.2">
      <c r="A61" s="177">
        <v>30411</v>
      </c>
      <c r="B61" s="178" t="s">
        <v>6416</v>
      </c>
      <c r="F61" s="83"/>
      <c r="G61" s="83" t="s">
        <v>363</v>
      </c>
      <c r="H61" s="147"/>
      <c r="I61" s="83"/>
    </row>
    <row r="62" spans="1:9" s="17" customFormat="1" ht="15.75" x14ac:dyDescent="0.2">
      <c r="A62" s="177">
        <v>30412</v>
      </c>
      <c r="B62" s="178" t="s">
        <v>6417</v>
      </c>
      <c r="F62" s="83"/>
      <c r="G62" s="83" t="s">
        <v>364</v>
      </c>
      <c r="H62" s="147"/>
      <c r="I62" s="83"/>
    </row>
    <row r="63" spans="1:9" s="17" customFormat="1" ht="15.75" x14ac:dyDescent="0.2">
      <c r="A63" s="496">
        <v>3159</v>
      </c>
      <c r="B63" s="176" t="s">
        <v>360</v>
      </c>
      <c r="F63" s="83"/>
      <c r="G63" s="83" t="s">
        <v>366</v>
      </c>
      <c r="H63" s="147"/>
      <c r="I63" s="83"/>
    </row>
    <row r="64" spans="1:9" s="17" customFormat="1" ht="15.75" x14ac:dyDescent="0.2">
      <c r="A64" s="497"/>
      <c r="B64" s="176" t="s">
        <v>360</v>
      </c>
      <c r="F64" s="83"/>
      <c r="G64" s="83" t="s">
        <v>367</v>
      </c>
      <c r="H64" s="147"/>
      <c r="I64" s="83"/>
    </row>
    <row r="65" spans="1:9" s="17" customFormat="1" ht="15.75" x14ac:dyDescent="0.2">
      <c r="A65" s="497"/>
      <c r="B65" s="176" t="s">
        <v>360</v>
      </c>
      <c r="F65" s="83"/>
      <c r="G65" s="83" t="s">
        <v>6418</v>
      </c>
      <c r="H65" s="147"/>
      <c r="I65" s="83"/>
    </row>
    <row r="66" spans="1:9" s="17" customFormat="1" ht="15.75" x14ac:dyDescent="0.2">
      <c r="A66" s="497"/>
      <c r="B66" s="176" t="s">
        <v>360</v>
      </c>
      <c r="F66" s="83"/>
      <c r="G66" s="83" t="s">
        <v>6419</v>
      </c>
      <c r="H66" s="147"/>
      <c r="I66" s="83"/>
    </row>
    <row r="67" spans="1:9" s="17" customFormat="1" ht="15.75" x14ac:dyDescent="0.2">
      <c r="A67" s="20">
        <v>3042</v>
      </c>
      <c r="B67" s="172" t="s">
        <v>361</v>
      </c>
      <c r="F67" s="83"/>
      <c r="G67" s="83" t="s">
        <v>371</v>
      </c>
      <c r="H67" s="147"/>
      <c r="I67" s="83"/>
    </row>
    <row r="68" spans="1:9" s="17" customFormat="1" ht="15.75" x14ac:dyDescent="0.2">
      <c r="A68" s="20" t="s">
        <v>362</v>
      </c>
      <c r="B68" s="172" t="s">
        <v>363</v>
      </c>
      <c r="F68" s="83"/>
      <c r="G68" s="83" t="s">
        <v>372</v>
      </c>
      <c r="H68" s="147"/>
      <c r="I68" s="83"/>
    </row>
    <row r="69" spans="1:9" s="17" customFormat="1" ht="15.75" x14ac:dyDescent="0.2">
      <c r="A69" s="20">
        <v>30482</v>
      </c>
      <c r="B69" s="172" t="s">
        <v>364</v>
      </c>
      <c r="F69" s="83"/>
      <c r="G69" s="83" t="s">
        <v>373</v>
      </c>
      <c r="H69" s="147"/>
      <c r="I69" s="83"/>
    </row>
    <row r="70" spans="1:9" s="17" customFormat="1" ht="15.75" x14ac:dyDescent="0.2">
      <c r="A70" s="20" t="s">
        <v>365</v>
      </c>
      <c r="B70" s="172" t="s">
        <v>366</v>
      </c>
      <c r="F70" s="83"/>
      <c r="G70" s="83" t="s">
        <v>374</v>
      </c>
      <c r="H70" s="147"/>
      <c r="I70" s="83"/>
    </row>
    <row r="71" spans="1:9" s="17" customFormat="1" ht="15.75" x14ac:dyDescent="0.2">
      <c r="A71" s="20">
        <v>30502</v>
      </c>
      <c r="B71" s="172" t="s">
        <v>367</v>
      </c>
      <c r="F71" s="83"/>
      <c r="G71" s="83" t="s">
        <v>375</v>
      </c>
      <c r="H71" s="147"/>
      <c r="I71" s="83"/>
    </row>
    <row r="72" spans="1:9" s="17" customFormat="1" ht="15.75" x14ac:dyDescent="0.2">
      <c r="A72" s="20" t="s">
        <v>368</v>
      </c>
      <c r="B72" s="173" t="s">
        <v>6418</v>
      </c>
      <c r="F72" s="83"/>
      <c r="G72" s="83" t="s">
        <v>6420</v>
      </c>
      <c r="H72" s="147"/>
      <c r="I72" s="83"/>
    </row>
    <row r="73" spans="1:9" s="17" customFormat="1" ht="15.75" x14ac:dyDescent="0.2">
      <c r="A73" s="20">
        <v>30522</v>
      </c>
      <c r="B73" s="173" t="s">
        <v>6419</v>
      </c>
      <c r="F73" s="83"/>
      <c r="G73" s="83" t="s">
        <v>6421</v>
      </c>
      <c r="H73" s="147"/>
      <c r="I73" s="83"/>
    </row>
    <row r="74" spans="1:9" s="17" customFormat="1" ht="15.75" x14ac:dyDescent="0.2">
      <c r="A74" s="20">
        <v>3053</v>
      </c>
      <c r="B74" s="172" t="s">
        <v>371</v>
      </c>
      <c r="F74" s="83"/>
      <c r="G74" s="83" t="s">
        <v>6422</v>
      </c>
      <c r="H74" s="147"/>
      <c r="I74" s="83"/>
    </row>
    <row r="75" spans="1:9" s="17" customFormat="1" ht="15.75" x14ac:dyDescent="0.2">
      <c r="A75" s="20">
        <v>3054</v>
      </c>
      <c r="B75" s="172" t="s">
        <v>372</v>
      </c>
      <c r="F75" s="83"/>
      <c r="G75" s="83" t="s">
        <v>6423</v>
      </c>
      <c r="H75" s="147"/>
      <c r="I75" s="83"/>
    </row>
    <row r="76" spans="1:9" s="17" customFormat="1" ht="15.75" x14ac:dyDescent="0.2">
      <c r="A76" s="20">
        <v>3058</v>
      </c>
      <c r="B76" s="21" t="s">
        <v>373</v>
      </c>
      <c r="F76" s="83"/>
      <c r="G76" s="83" t="s">
        <v>6424</v>
      </c>
      <c r="H76" s="147"/>
      <c r="I76" s="83"/>
    </row>
    <row r="77" spans="1:9" s="17" customFormat="1" ht="15.75" x14ac:dyDescent="0.2">
      <c r="A77" s="20">
        <v>3059</v>
      </c>
      <c r="B77" s="172" t="s">
        <v>374</v>
      </c>
      <c r="F77" s="83"/>
      <c r="G77" s="83" t="s">
        <v>6425</v>
      </c>
      <c r="H77" s="147"/>
      <c r="I77" s="83"/>
    </row>
    <row r="78" spans="1:9" s="17" customFormat="1" ht="15.75" x14ac:dyDescent="0.2">
      <c r="A78" s="20">
        <v>3060</v>
      </c>
      <c r="B78" s="172" t="s">
        <v>375</v>
      </c>
      <c r="F78" s="83"/>
      <c r="G78" s="83" t="s">
        <v>6426</v>
      </c>
      <c r="H78" s="147"/>
      <c r="I78" s="83"/>
    </row>
    <row r="79" spans="1:9" s="17" customFormat="1" ht="15.75" x14ac:dyDescent="0.2">
      <c r="A79" s="160">
        <v>3169</v>
      </c>
      <c r="B79" s="173" t="s">
        <v>6420</v>
      </c>
      <c r="F79" s="83"/>
      <c r="G79" s="83" t="s">
        <v>6427</v>
      </c>
      <c r="H79" s="147"/>
      <c r="I79" s="83"/>
    </row>
    <row r="80" spans="1:9" s="17" customFormat="1" ht="15.75" x14ac:dyDescent="0.2">
      <c r="A80" s="160">
        <v>3169</v>
      </c>
      <c r="B80" s="173" t="s">
        <v>6421</v>
      </c>
      <c r="F80" s="83"/>
      <c r="G80" s="83" t="s">
        <v>6428</v>
      </c>
      <c r="H80" s="147"/>
      <c r="I80" s="83"/>
    </row>
    <row r="81" spans="1:9" s="17" customFormat="1" ht="15.75" x14ac:dyDescent="0.2">
      <c r="A81" s="160">
        <v>3169</v>
      </c>
      <c r="B81" s="173" t="s">
        <v>6422</v>
      </c>
      <c r="F81" s="83"/>
      <c r="G81" s="83" t="s">
        <v>6429</v>
      </c>
      <c r="H81" s="147"/>
      <c r="I81" s="83"/>
    </row>
    <row r="82" spans="1:9" s="17" customFormat="1" ht="15.75" x14ac:dyDescent="0.2">
      <c r="A82" s="160">
        <v>3169</v>
      </c>
      <c r="B82" s="173" t="s">
        <v>6423</v>
      </c>
      <c r="F82" s="83"/>
      <c r="G82" s="83" t="s">
        <v>6430</v>
      </c>
      <c r="H82" s="147"/>
      <c r="I82" s="83"/>
    </row>
    <row r="83" spans="1:9" s="17" customFormat="1" ht="15.75" x14ac:dyDescent="0.2">
      <c r="A83" s="160">
        <v>3169</v>
      </c>
      <c r="B83" s="173" t="s">
        <v>6424</v>
      </c>
      <c r="F83" s="83"/>
      <c r="G83" s="83" t="s">
        <v>6431</v>
      </c>
      <c r="H83" s="147"/>
      <c r="I83" s="83"/>
    </row>
    <row r="84" spans="1:9" s="17" customFormat="1" ht="15.75" x14ac:dyDescent="0.2">
      <c r="A84" s="160">
        <v>3169</v>
      </c>
      <c r="B84" s="173" t="s">
        <v>6425</v>
      </c>
      <c r="F84" s="83"/>
      <c r="G84" s="83" t="s">
        <v>6432</v>
      </c>
      <c r="H84" s="147"/>
      <c r="I84" s="83"/>
    </row>
    <row r="85" spans="1:9" s="17" customFormat="1" ht="15.75" x14ac:dyDescent="0.2">
      <c r="A85" s="160">
        <v>3169</v>
      </c>
      <c r="B85" s="173" t="s">
        <v>6426</v>
      </c>
      <c r="F85" s="83"/>
      <c r="G85" s="83" t="s">
        <v>6433</v>
      </c>
      <c r="H85" s="147"/>
      <c r="I85" s="83"/>
    </row>
    <row r="86" spans="1:9" s="17" customFormat="1" ht="15.75" x14ac:dyDescent="0.2">
      <c r="A86" s="160">
        <v>3169</v>
      </c>
      <c r="B86" s="173" t="s">
        <v>6427</v>
      </c>
      <c r="F86" s="83"/>
      <c r="G86" s="83" t="s">
        <v>6434</v>
      </c>
      <c r="H86" s="148"/>
      <c r="I86" s="83"/>
    </row>
    <row r="87" spans="1:9" s="17" customFormat="1" ht="15.75" x14ac:dyDescent="0.2">
      <c r="A87" s="160">
        <v>3169</v>
      </c>
      <c r="B87" s="173" t="s">
        <v>6428</v>
      </c>
      <c r="F87" s="83"/>
      <c r="G87" s="83" t="s">
        <v>6435</v>
      </c>
      <c r="H87" s="148"/>
      <c r="I87" s="83"/>
    </row>
    <row r="88" spans="1:9" s="17" customFormat="1" ht="15.75" x14ac:dyDescent="0.2">
      <c r="A88" s="160">
        <v>3169</v>
      </c>
      <c r="B88" s="173" t="s">
        <v>6429</v>
      </c>
      <c r="F88" s="83"/>
      <c r="G88" s="83" t="s">
        <v>6436</v>
      </c>
      <c r="H88" s="83"/>
      <c r="I88" s="83"/>
    </row>
    <row r="89" spans="1:9" s="17" customFormat="1" ht="15.75" x14ac:dyDescent="0.2">
      <c r="A89" s="160">
        <v>3169</v>
      </c>
      <c r="B89" s="173" t="s">
        <v>6430</v>
      </c>
      <c r="F89" s="83"/>
      <c r="G89" s="83" t="s">
        <v>6437</v>
      </c>
      <c r="H89" s="83"/>
      <c r="I89" s="83"/>
    </row>
    <row r="90" spans="1:9" s="17" customFormat="1" ht="15.75" x14ac:dyDescent="0.2">
      <c r="A90" s="160">
        <v>3169</v>
      </c>
      <c r="B90" s="173" t="s">
        <v>6431</v>
      </c>
      <c r="F90" s="83"/>
      <c r="G90" s="83" t="s">
        <v>6438</v>
      </c>
      <c r="H90" s="83"/>
      <c r="I90" s="83"/>
    </row>
    <row r="91" spans="1:9" s="17" customFormat="1" ht="15.75" x14ac:dyDescent="0.2">
      <c r="A91" s="160">
        <v>3169</v>
      </c>
      <c r="B91" s="173" t="s">
        <v>6432</v>
      </c>
      <c r="F91" s="83"/>
      <c r="G91" s="83" t="s">
        <v>6439</v>
      </c>
      <c r="H91" s="83"/>
      <c r="I91" s="83"/>
    </row>
    <row r="92" spans="1:9" s="17" customFormat="1" ht="15.75" x14ac:dyDescent="0.2">
      <c r="A92" s="160">
        <v>3169</v>
      </c>
      <c r="B92" s="173" t="s">
        <v>6433</v>
      </c>
      <c r="F92" s="83"/>
      <c r="G92" s="83" t="s">
        <v>6440</v>
      </c>
      <c r="H92" s="83"/>
      <c r="I92" s="83"/>
    </row>
    <row r="93" spans="1:9" s="17" customFormat="1" ht="15.75" x14ac:dyDescent="0.2">
      <c r="A93" s="160">
        <v>3169</v>
      </c>
      <c r="B93" s="173" t="s">
        <v>6434</v>
      </c>
      <c r="F93" s="83"/>
      <c r="G93" s="83" t="s">
        <v>6441</v>
      </c>
      <c r="H93" s="83"/>
      <c r="I93" s="83"/>
    </row>
    <row r="94" spans="1:9" s="17" customFormat="1" ht="15.75" x14ac:dyDescent="0.2">
      <c r="A94" s="160">
        <v>3169</v>
      </c>
      <c r="B94" s="173" t="s">
        <v>6435</v>
      </c>
      <c r="F94" s="83"/>
      <c r="G94" s="83" t="s">
        <v>6442</v>
      </c>
      <c r="H94" s="83"/>
      <c r="I94" s="83"/>
    </row>
    <row r="95" spans="1:9" s="17" customFormat="1" ht="15.75" x14ac:dyDescent="0.2">
      <c r="A95" s="160">
        <v>3169</v>
      </c>
      <c r="B95" s="173" t="s">
        <v>6436</v>
      </c>
      <c r="F95" s="83"/>
      <c r="G95" s="83" t="s">
        <v>6443</v>
      </c>
      <c r="H95" s="83"/>
      <c r="I95" s="83"/>
    </row>
    <row r="96" spans="1:9" s="17" customFormat="1" ht="15.75" x14ac:dyDescent="0.2">
      <c r="A96" s="160">
        <v>3169</v>
      </c>
      <c r="B96" s="173" t="s">
        <v>6437</v>
      </c>
      <c r="F96" s="83"/>
      <c r="G96" s="83" t="s">
        <v>6444</v>
      </c>
      <c r="H96" s="83"/>
      <c r="I96" s="83"/>
    </row>
    <row r="97" spans="1:9" s="17" customFormat="1" ht="15.75" x14ac:dyDescent="0.2">
      <c r="A97" s="160">
        <v>3169</v>
      </c>
      <c r="B97" s="173" t="s">
        <v>6438</v>
      </c>
      <c r="F97" s="83"/>
      <c r="G97" s="83" t="s">
        <v>6445</v>
      </c>
      <c r="H97" s="83"/>
      <c r="I97" s="83"/>
    </row>
    <row r="98" spans="1:9" s="17" customFormat="1" ht="15.75" x14ac:dyDescent="0.2">
      <c r="A98" s="160">
        <v>3169</v>
      </c>
      <c r="B98" s="173" t="s">
        <v>6439</v>
      </c>
      <c r="F98" s="83"/>
      <c r="G98" s="83" t="s">
        <v>6446</v>
      </c>
      <c r="H98" s="83"/>
      <c r="I98" s="83"/>
    </row>
    <row r="99" spans="1:9" s="17" customFormat="1" ht="15.75" x14ac:dyDescent="0.2">
      <c r="A99" s="160">
        <v>3169</v>
      </c>
      <c r="B99" s="173" t="s">
        <v>6440</v>
      </c>
      <c r="F99" s="83"/>
      <c r="G99" s="83" t="s">
        <v>6447</v>
      </c>
      <c r="H99" s="83"/>
      <c r="I99" s="83"/>
    </row>
    <row r="100" spans="1:9" s="17" customFormat="1" ht="15.75" x14ac:dyDescent="0.2">
      <c r="A100" s="160">
        <v>3169</v>
      </c>
      <c r="B100" s="173" t="s">
        <v>6441</v>
      </c>
      <c r="F100" s="83"/>
      <c r="G100" s="83" t="s">
        <v>6448</v>
      </c>
      <c r="H100" s="83"/>
      <c r="I100" s="83"/>
    </row>
    <row r="101" spans="1:9" s="17" customFormat="1" ht="15.75" x14ac:dyDescent="0.2">
      <c r="A101" s="160">
        <v>3169</v>
      </c>
      <c r="B101" s="173" t="s">
        <v>6442</v>
      </c>
      <c r="F101" s="83"/>
      <c r="G101" s="83" t="s">
        <v>6449</v>
      </c>
      <c r="H101" s="83"/>
      <c r="I101" s="83"/>
    </row>
    <row r="102" spans="1:9" s="17" customFormat="1" ht="15.75" x14ac:dyDescent="0.2">
      <c r="A102" s="160">
        <v>3169</v>
      </c>
      <c r="B102" s="173" t="s">
        <v>6443</v>
      </c>
      <c r="F102" s="83"/>
      <c r="G102" s="83" t="s">
        <v>6450</v>
      </c>
      <c r="H102" s="83"/>
      <c r="I102" s="83"/>
    </row>
    <row r="103" spans="1:9" s="17" customFormat="1" ht="15.75" x14ac:dyDescent="0.2">
      <c r="A103" s="160">
        <v>3169</v>
      </c>
      <c r="B103" s="173" t="s">
        <v>6444</v>
      </c>
      <c r="F103" s="83"/>
      <c r="G103" s="83" t="s">
        <v>6451</v>
      </c>
      <c r="H103" s="83"/>
      <c r="I103" s="83"/>
    </row>
    <row r="104" spans="1:9" s="17" customFormat="1" ht="15.75" x14ac:dyDescent="0.2">
      <c r="A104" s="160">
        <v>3169</v>
      </c>
      <c r="B104" s="173" t="s">
        <v>6445</v>
      </c>
      <c r="F104" s="83"/>
      <c r="G104" s="83" t="s">
        <v>619</v>
      </c>
      <c r="H104" s="83"/>
      <c r="I104" s="83"/>
    </row>
    <row r="105" spans="1:9" s="17" customFormat="1" ht="31.5" x14ac:dyDescent="0.2">
      <c r="A105" s="160">
        <v>3169</v>
      </c>
      <c r="B105" s="173" t="s">
        <v>6446</v>
      </c>
      <c r="F105" s="83"/>
      <c r="G105" s="83" t="s">
        <v>6452</v>
      </c>
      <c r="H105" s="83"/>
      <c r="I105" s="83"/>
    </row>
    <row r="106" spans="1:9" s="17" customFormat="1" ht="15.75" x14ac:dyDescent="0.2">
      <c r="A106" s="160">
        <v>3169</v>
      </c>
      <c r="B106" s="173" t="s">
        <v>6447</v>
      </c>
      <c r="F106" s="83"/>
      <c r="G106" s="83" t="s">
        <v>6453</v>
      </c>
      <c r="H106" s="83"/>
      <c r="I106" s="83"/>
    </row>
    <row r="107" spans="1:9" s="17" customFormat="1" ht="15.75" x14ac:dyDescent="0.2">
      <c r="A107" s="160">
        <v>3169</v>
      </c>
      <c r="B107" s="173" t="s">
        <v>6448</v>
      </c>
      <c r="F107" s="83"/>
      <c r="G107" s="83" t="s">
        <v>6454</v>
      </c>
      <c r="H107" s="83"/>
      <c r="I107" s="83"/>
    </row>
    <row r="108" spans="1:9" s="17" customFormat="1" ht="15.75" x14ac:dyDescent="0.2">
      <c r="A108" s="160">
        <v>3169</v>
      </c>
      <c r="B108" s="173" t="s">
        <v>6449</v>
      </c>
      <c r="F108" s="83"/>
      <c r="G108" s="83" t="s">
        <v>6455</v>
      </c>
      <c r="H108" s="83"/>
      <c r="I108" s="83"/>
    </row>
    <row r="109" spans="1:9" s="17" customFormat="1" ht="15.75" x14ac:dyDescent="0.2">
      <c r="A109" s="160">
        <v>3169</v>
      </c>
      <c r="B109" s="173" t="s">
        <v>6450</v>
      </c>
      <c r="F109" s="83"/>
      <c r="G109" s="83" t="s">
        <v>6456</v>
      </c>
      <c r="H109" s="83"/>
      <c r="I109" s="83"/>
    </row>
    <row r="110" spans="1:9" s="17" customFormat="1" ht="15.75" x14ac:dyDescent="0.2">
      <c r="A110" s="160">
        <v>3169</v>
      </c>
      <c r="B110" s="173" t="s">
        <v>6451</v>
      </c>
      <c r="F110" s="83"/>
      <c r="G110" s="83" t="s">
        <v>6457</v>
      </c>
      <c r="H110" s="83"/>
      <c r="I110" s="83"/>
    </row>
    <row r="111" spans="1:9" s="17" customFormat="1" ht="15.75" x14ac:dyDescent="0.2">
      <c r="A111" s="160">
        <v>3169</v>
      </c>
      <c r="B111" s="21" t="s">
        <v>376</v>
      </c>
      <c r="F111" s="83"/>
      <c r="G111" s="83" t="s">
        <v>6458</v>
      </c>
      <c r="H111" s="83"/>
      <c r="I111" s="83"/>
    </row>
    <row r="112" spans="1:9" s="17" customFormat="1" ht="15.75" x14ac:dyDescent="0.2">
      <c r="A112" s="160" t="s">
        <v>6459</v>
      </c>
      <c r="B112" s="179" t="s">
        <v>6452</v>
      </c>
      <c r="F112" s="83"/>
      <c r="G112" s="83" t="s">
        <v>6460</v>
      </c>
      <c r="H112" s="83"/>
      <c r="I112" s="83"/>
    </row>
    <row r="113" spans="1:9" s="17" customFormat="1" ht="15.75" x14ac:dyDescent="0.2">
      <c r="A113" s="180" t="s">
        <v>6461</v>
      </c>
      <c r="B113" s="21" t="s">
        <v>6453</v>
      </c>
      <c r="F113" s="83"/>
      <c r="G113" s="83" t="s">
        <v>645</v>
      </c>
      <c r="H113" s="83"/>
      <c r="I113" s="83"/>
    </row>
    <row r="114" spans="1:9" s="17" customFormat="1" ht="15.75" x14ac:dyDescent="0.2">
      <c r="A114" s="20">
        <v>3078</v>
      </c>
      <c r="B114" s="172" t="s">
        <v>6454</v>
      </c>
      <c r="F114" s="83"/>
      <c r="G114" s="83" t="s">
        <v>391</v>
      </c>
      <c r="H114" s="83"/>
      <c r="I114" s="83"/>
    </row>
    <row r="115" spans="1:9" s="17" customFormat="1" ht="15.75" x14ac:dyDescent="0.2">
      <c r="A115" s="20">
        <v>3079</v>
      </c>
      <c r="B115" s="172" t="s">
        <v>6455</v>
      </c>
      <c r="F115" s="83"/>
      <c r="G115" s="83" t="s">
        <v>392</v>
      </c>
      <c r="H115" s="83"/>
      <c r="I115" s="83"/>
    </row>
    <row r="116" spans="1:9" s="17" customFormat="1" ht="15.75" x14ac:dyDescent="0.2">
      <c r="A116" s="20">
        <v>3080</v>
      </c>
      <c r="B116" s="172" t="s">
        <v>6456</v>
      </c>
      <c r="F116" s="83"/>
      <c r="G116" s="83" t="s">
        <v>6462</v>
      </c>
      <c r="H116" s="83"/>
      <c r="I116" s="83"/>
    </row>
    <row r="117" spans="1:9" s="17" customFormat="1" ht="15.75" x14ac:dyDescent="0.2">
      <c r="A117" s="20">
        <v>3081</v>
      </c>
      <c r="B117" s="172" t="s">
        <v>6457</v>
      </c>
      <c r="F117" s="83"/>
      <c r="G117" s="83" t="s">
        <v>6463</v>
      </c>
      <c r="H117" s="83"/>
      <c r="I117" s="83"/>
    </row>
    <row r="118" spans="1:9" s="17" customFormat="1" ht="15.75" x14ac:dyDescent="0.2">
      <c r="A118" s="160">
        <v>3179</v>
      </c>
      <c r="B118" s="173" t="s">
        <v>6458</v>
      </c>
      <c r="F118" s="83"/>
      <c r="G118" s="83" t="s">
        <v>6464</v>
      </c>
      <c r="H118" s="83"/>
      <c r="I118" s="83"/>
    </row>
    <row r="119" spans="1:9" s="17" customFormat="1" ht="15.75" x14ac:dyDescent="0.2">
      <c r="A119" s="160">
        <v>3179</v>
      </c>
      <c r="B119" s="173" t="s">
        <v>6460</v>
      </c>
      <c r="F119" s="83"/>
      <c r="G119" s="83" t="s">
        <v>6465</v>
      </c>
      <c r="H119" s="83"/>
      <c r="I119" s="83"/>
    </row>
    <row r="120" spans="1:9" s="17" customFormat="1" ht="15.75" x14ac:dyDescent="0.2">
      <c r="A120" s="160">
        <v>3179</v>
      </c>
      <c r="B120" s="21" t="s">
        <v>390</v>
      </c>
      <c r="F120" s="83"/>
      <c r="G120" s="83" t="s">
        <v>6466</v>
      </c>
      <c r="H120" s="83"/>
      <c r="I120" s="83"/>
    </row>
    <row r="121" spans="1:9" s="17" customFormat="1" ht="15.75" x14ac:dyDescent="0.2">
      <c r="A121" s="160">
        <v>3179</v>
      </c>
      <c r="B121" s="21" t="s">
        <v>390</v>
      </c>
      <c r="F121" s="83"/>
      <c r="G121" s="83" t="s">
        <v>6467</v>
      </c>
      <c r="H121" s="83"/>
      <c r="I121" s="83"/>
    </row>
    <row r="122" spans="1:9" s="17" customFormat="1" ht="15.75" x14ac:dyDescent="0.2">
      <c r="A122" s="160">
        <v>3179</v>
      </c>
      <c r="B122" s="21" t="s">
        <v>390</v>
      </c>
      <c r="F122" s="83"/>
      <c r="G122" s="83" t="s">
        <v>6468</v>
      </c>
      <c r="H122" s="83"/>
      <c r="I122" s="83"/>
    </row>
    <row r="123" spans="1:9" s="17" customFormat="1" ht="15.75" x14ac:dyDescent="0.2">
      <c r="A123" s="160">
        <v>3179</v>
      </c>
      <c r="B123" s="21" t="s">
        <v>390</v>
      </c>
      <c r="F123" s="83"/>
      <c r="G123" s="83" t="s">
        <v>6469</v>
      </c>
      <c r="H123" s="83"/>
      <c r="I123" s="83"/>
    </row>
    <row r="124" spans="1:9" s="17" customFormat="1" ht="15.75" x14ac:dyDescent="0.2">
      <c r="A124" s="160">
        <v>3179</v>
      </c>
      <c r="B124" s="21" t="s">
        <v>390</v>
      </c>
      <c r="F124" s="83"/>
      <c r="G124" s="83" t="s">
        <v>654</v>
      </c>
      <c r="H124" s="83"/>
      <c r="I124" s="83"/>
    </row>
    <row r="125" spans="1:9" s="17" customFormat="1" ht="15.75" x14ac:dyDescent="0.2">
      <c r="A125" s="160">
        <v>3179</v>
      </c>
      <c r="B125" s="21" t="s">
        <v>390</v>
      </c>
      <c r="F125" s="83"/>
      <c r="G125" s="83" t="s">
        <v>395</v>
      </c>
      <c r="H125" s="83"/>
      <c r="I125" s="83"/>
    </row>
    <row r="126" spans="1:9" s="17" customFormat="1" ht="15.75" x14ac:dyDescent="0.2">
      <c r="A126" s="160">
        <v>3179</v>
      </c>
      <c r="B126" s="21" t="s">
        <v>390</v>
      </c>
      <c r="F126" s="83"/>
      <c r="G126" s="83" t="s">
        <v>396</v>
      </c>
      <c r="H126" s="83"/>
      <c r="I126" s="83"/>
    </row>
    <row r="127" spans="1:9" s="17" customFormat="1" ht="15.75" x14ac:dyDescent="0.2">
      <c r="A127" s="160">
        <v>3179</v>
      </c>
      <c r="B127" s="21" t="s">
        <v>390</v>
      </c>
      <c r="F127" s="83"/>
      <c r="G127" s="83" t="s">
        <v>397</v>
      </c>
      <c r="H127" s="83"/>
      <c r="I127" s="83"/>
    </row>
    <row r="128" spans="1:9" s="17" customFormat="1" ht="15.75" x14ac:dyDescent="0.2">
      <c r="A128" s="160">
        <v>3179</v>
      </c>
      <c r="B128" s="21" t="s">
        <v>390</v>
      </c>
      <c r="F128" s="83"/>
      <c r="G128" s="83" t="s">
        <v>398</v>
      </c>
      <c r="H128" s="83"/>
      <c r="I128" s="83"/>
    </row>
    <row r="129" spans="1:9" s="17" customFormat="1" ht="15.75" x14ac:dyDescent="0.2">
      <c r="A129" s="181">
        <v>3082</v>
      </c>
      <c r="B129" s="182" t="s">
        <v>391</v>
      </c>
      <c r="F129" s="83"/>
      <c r="G129" s="83" t="s">
        <v>399</v>
      </c>
      <c r="H129" s="83"/>
      <c r="I129" s="83"/>
    </row>
    <row r="130" spans="1:9" s="17" customFormat="1" ht="15.75" x14ac:dyDescent="0.2">
      <c r="A130" s="181">
        <v>3083</v>
      </c>
      <c r="B130" s="182" t="s">
        <v>392</v>
      </c>
      <c r="F130" s="83"/>
      <c r="G130" s="83" t="s">
        <v>400</v>
      </c>
      <c r="H130" s="83"/>
      <c r="I130" s="83"/>
    </row>
    <row r="131" spans="1:9" s="17" customFormat="1" ht="15.75" x14ac:dyDescent="0.2">
      <c r="A131" s="160">
        <v>3189</v>
      </c>
      <c r="B131" s="173" t="s">
        <v>6462</v>
      </c>
      <c r="F131" s="83"/>
      <c r="G131" s="83" t="s">
        <v>401</v>
      </c>
      <c r="H131" s="83"/>
      <c r="I131" s="83"/>
    </row>
    <row r="132" spans="1:9" s="17" customFormat="1" ht="15.75" x14ac:dyDescent="0.2">
      <c r="A132" s="160">
        <v>3189</v>
      </c>
      <c r="B132" s="173" t="s">
        <v>6463</v>
      </c>
      <c r="F132" s="83"/>
      <c r="G132" s="83" t="s">
        <v>402</v>
      </c>
      <c r="H132" s="83"/>
      <c r="I132" s="83"/>
    </row>
    <row r="133" spans="1:9" s="17" customFormat="1" ht="15.75" x14ac:dyDescent="0.2">
      <c r="A133" s="160">
        <v>3189</v>
      </c>
      <c r="B133" s="173" t="s">
        <v>6464</v>
      </c>
      <c r="F133" s="83"/>
      <c r="G133" s="83" t="s">
        <v>403</v>
      </c>
      <c r="H133" s="83"/>
      <c r="I133" s="83"/>
    </row>
    <row r="134" spans="1:9" s="17" customFormat="1" ht="15.75" x14ac:dyDescent="0.2">
      <c r="A134" s="160">
        <v>3189</v>
      </c>
      <c r="B134" s="173" t="s">
        <v>6465</v>
      </c>
      <c r="F134" s="83"/>
      <c r="G134" s="83" t="s">
        <v>404</v>
      </c>
      <c r="H134" s="83"/>
      <c r="I134" s="83"/>
    </row>
    <row r="135" spans="1:9" s="17" customFormat="1" ht="15.75" x14ac:dyDescent="0.2">
      <c r="A135" s="160">
        <v>3189</v>
      </c>
      <c r="B135" s="173" t="s">
        <v>6466</v>
      </c>
      <c r="F135" s="83"/>
      <c r="G135" s="83" t="s">
        <v>405</v>
      </c>
      <c r="H135" s="83"/>
      <c r="I135" s="83"/>
    </row>
    <row r="136" spans="1:9" s="17" customFormat="1" ht="15.75" x14ac:dyDescent="0.2">
      <c r="A136" s="160">
        <v>3189</v>
      </c>
      <c r="B136" s="173" t="s">
        <v>6467</v>
      </c>
      <c r="F136" s="83"/>
      <c r="G136" s="83" t="s">
        <v>407</v>
      </c>
      <c r="H136" s="83"/>
      <c r="I136" s="83"/>
    </row>
    <row r="137" spans="1:9" s="17" customFormat="1" ht="15.75" x14ac:dyDescent="0.2">
      <c r="A137" s="160">
        <v>3189</v>
      </c>
      <c r="B137" s="173" t="s">
        <v>6468</v>
      </c>
      <c r="F137" s="83"/>
      <c r="G137" s="83" t="s">
        <v>6470</v>
      </c>
      <c r="H137" s="83"/>
      <c r="I137" s="83"/>
    </row>
    <row r="138" spans="1:9" s="17" customFormat="1" ht="15.75" x14ac:dyDescent="0.2">
      <c r="A138" s="160">
        <v>3189</v>
      </c>
      <c r="B138" s="173" t="s">
        <v>6469</v>
      </c>
      <c r="F138" s="83"/>
      <c r="G138" s="83" t="s">
        <v>6471</v>
      </c>
      <c r="H138" s="83"/>
      <c r="I138" s="83"/>
    </row>
    <row r="139" spans="1:9" s="17" customFormat="1" ht="31.5" x14ac:dyDescent="0.2">
      <c r="A139" s="160">
        <v>3189</v>
      </c>
      <c r="B139" s="21" t="s">
        <v>394</v>
      </c>
      <c r="F139" s="83"/>
      <c r="G139" s="83" t="s">
        <v>6472</v>
      </c>
      <c r="H139" s="83"/>
      <c r="I139" s="83"/>
    </row>
    <row r="140" spans="1:9" s="17" customFormat="1" ht="15.75" x14ac:dyDescent="0.2">
      <c r="A140" s="20">
        <v>3089</v>
      </c>
      <c r="B140" s="172" t="s">
        <v>395</v>
      </c>
      <c r="F140" s="83"/>
      <c r="G140" s="83" t="s">
        <v>412</v>
      </c>
      <c r="H140" s="83"/>
      <c r="I140" s="83"/>
    </row>
    <row r="141" spans="1:9" s="17" customFormat="1" ht="15.75" x14ac:dyDescent="0.2">
      <c r="A141" s="20">
        <v>3090</v>
      </c>
      <c r="B141" s="183" t="s">
        <v>396</v>
      </c>
      <c r="F141" s="83"/>
      <c r="G141" s="83" t="s">
        <v>413</v>
      </c>
      <c r="H141" s="83"/>
      <c r="I141" s="83"/>
    </row>
    <row r="142" spans="1:9" s="17" customFormat="1" ht="15.75" x14ac:dyDescent="0.2">
      <c r="A142" s="20">
        <v>3091</v>
      </c>
      <c r="B142" s="21" t="s">
        <v>397</v>
      </c>
      <c r="F142" s="83"/>
      <c r="G142" s="83" t="s">
        <v>416</v>
      </c>
      <c r="H142" s="83"/>
      <c r="I142" s="83"/>
    </row>
    <row r="143" spans="1:9" s="17" customFormat="1" ht="15.75" x14ac:dyDescent="0.2">
      <c r="A143" s="20">
        <v>3092</v>
      </c>
      <c r="B143" s="183" t="s">
        <v>398</v>
      </c>
      <c r="F143" s="83"/>
      <c r="G143" s="83" t="s">
        <v>6473</v>
      </c>
      <c r="H143" s="83"/>
      <c r="I143" s="83"/>
    </row>
    <row r="144" spans="1:9" s="17" customFormat="1" ht="15.75" x14ac:dyDescent="0.2">
      <c r="A144" s="20">
        <v>3093</v>
      </c>
      <c r="B144" s="183" t="s">
        <v>399</v>
      </c>
      <c r="F144" s="83"/>
      <c r="G144" s="83" t="s">
        <v>419</v>
      </c>
      <c r="H144" s="83"/>
      <c r="I144" s="83"/>
    </row>
    <row r="145" spans="1:9" s="17" customFormat="1" ht="15.75" x14ac:dyDescent="0.2">
      <c r="A145" s="20">
        <v>3200</v>
      </c>
      <c r="B145" s="183" t="s">
        <v>400</v>
      </c>
      <c r="F145" s="83"/>
      <c r="G145" s="83" t="s">
        <v>420</v>
      </c>
      <c r="H145" s="83"/>
      <c r="I145" s="83"/>
    </row>
    <row r="146" spans="1:9" s="17" customFormat="1" ht="15.75" x14ac:dyDescent="0.2">
      <c r="A146" s="20">
        <v>3199</v>
      </c>
      <c r="B146" s="21" t="s">
        <v>401</v>
      </c>
      <c r="F146" s="83"/>
      <c r="G146" s="83" t="s">
        <v>422</v>
      </c>
      <c r="H146" s="83"/>
      <c r="I146" s="83"/>
    </row>
    <row r="147" spans="1:9" s="17" customFormat="1" ht="15.75" x14ac:dyDescent="0.2">
      <c r="A147" s="20">
        <v>3201</v>
      </c>
      <c r="B147" s="21" t="s">
        <v>402</v>
      </c>
      <c r="F147" s="83"/>
      <c r="G147" s="83" t="s">
        <v>423</v>
      </c>
      <c r="H147" s="83"/>
      <c r="I147" s="83"/>
    </row>
    <row r="148" spans="1:9" s="17" customFormat="1" ht="15.75" x14ac:dyDescent="0.2">
      <c r="A148" s="20">
        <v>3095</v>
      </c>
      <c r="B148" s="21" t="s">
        <v>403</v>
      </c>
      <c r="F148" s="83"/>
      <c r="G148" s="83" t="s">
        <v>424</v>
      </c>
      <c r="H148" s="83"/>
      <c r="I148" s="83"/>
    </row>
    <row r="149" spans="1:9" s="17" customFormat="1" ht="15.75" x14ac:dyDescent="0.2">
      <c r="A149" s="20">
        <v>30941</v>
      </c>
      <c r="B149" s="172" t="s">
        <v>404</v>
      </c>
      <c r="C149" s="22"/>
      <c r="D149" s="22"/>
      <c r="F149" s="83"/>
      <c r="G149" s="83" t="s">
        <v>426</v>
      </c>
      <c r="H149" s="83"/>
      <c r="I149" s="83"/>
    </row>
    <row r="150" spans="1:9" s="17" customFormat="1" ht="15.75" x14ac:dyDescent="0.2">
      <c r="A150" s="20">
        <v>30942</v>
      </c>
      <c r="B150" s="172" t="s">
        <v>405</v>
      </c>
      <c r="C150" s="16"/>
      <c r="D150" s="16"/>
      <c r="F150" s="83"/>
      <c r="G150" s="83" t="s">
        <v>427</v>
      </c>
      <c r="H150" s="83"/>
      <c r="I150" s="83"/>
    </row>
    <row r="151" spans="1:9" s="17" customFormat="1" ht="15.75" x14ac:dyDescent="0.2">
      <c r="A151" s="184"/>
      <c r="B151" s="172"/>
      <c r="C151" s="16"/>
      <c r="D151" s="16"/>
      <c r="F151" s="83"/>
      <c r="G151" s="83" t="s">
        <v>428</v>
      </c>
      <c r="H151" s="83"/>
      <c r="I151" s="83"/>
    </row>
    <row r="152" spans="1:9" s="17" customFormat="1" ht="15.75" x14ac:dyDescent="0.2">
      <c r="A152" s="185">
        <v>4100</v>
      </c>
      <c r="B152" s="185" t="s">
        <v>406</v>
      </c>
      <c r="C152" s="16"/>
      <c r="D152" s="16"/>
      <c r="F152" s="83"/>
      <c r="G152" s="83" t="s">
        <v>429</v>
      </c>
      <c r="H152" s="83"/>
      <c r="I152" s="83"/>
    </row>
    <row r="153" spans="1:9" s="17" customFormat="1" ht="15.75" x14ac:dyDescent="0.2">
      <c r="A153" s="20">
        <v>4101</v>
      </c>
      <c r="B153" s="186" t="s">
        <v>407</v>
      </c>
      <c r="C153" s="16"/>
      <c r="D153" s="16"/>
      <c r="F153" s="83"/>
      <c r="G153" s="83" t="s">
        <v>430</v>
      </c>
      <c r="H153" s="83"/>
      <c r="I153" s="83"/>
    </row>
    <row r="154" spans="1:9" s="17" customFormat="1" ht="15.75" x14ac:dyDescent="0.2">
      <c r="A154" s="20">
        <v>41021</v>
      </c>
      <c r="B154" s="186" t="s">
        <v>6470</v>
      </c>
      <c r="C154" s="16"/>
      <c r="D154" s="16"/>
      <c r="F154" s="83"/>
      <c r="G154" s="83" t="s">
        <v>515</v>
      </c>
      <c r="H154" s="83"/>
      <c r="I154" s="83"/>
    </row>
    <row r="155" spans="1:9" s="17" customFormat="1" ht="15.75" x14ac:dyDescent="0.2">
      <c r="A155" s="20">
        <v>41022</v>
      </c>
      <c r="B155" s="186" t="s">
        <v>6471</v>
      </c>
      <c r="C155" s="16"/>
      <c r="D155" s="16"/>
      <c r="F155" s="83"/>
      <c r="G155" s="83" t="s">
        <v>433</v>
      </c>
      <c r="H155" s="83"/>
      <c r="I155" s="83"/>
    </row>
    <row r="156" spans="1:9" s="17" customFormat="1" ht="15.75" x14ac:dyDescent="0.2">
      <c r="A156" s="20" t="s">
        <v>409</v>
      </c>
      <c r="B156" s="186" t="s">
        <v>6472</v>
      </c>
      <c r="C156" s="16"/>
      <c r="D156" s="16"/>
      <c r="F156" s="83"/>
      <c r="G156" s="83" t="s">
        <v>435</v>
      </c>
      <c r="H156" s="83"/>
      <c r="I156" s="83"/>
    </row>
    <row r="157" spans="1:9" s="17" customFormat="1" ht="15.75" x14ac:dyDescent="0.2">
      <c r="A157" s="20" t="s">
        <v>411</v>
      </c>
      <c r="B157" s="186" t="s">
        <v>412</v>
      </c>
      <c r="C157" s="16"/>
      <c r="D157" s="16"/>
      <c r="F157" s="83"/>
      <c r="G157" s="83" t="s">
        <v>436</v>
      </c>
      <c r="H157" s="83"/>
      <c r="I157" s="83"/>
    </row>
    <row r="158" spans="1:9" s="17" customFormat="1" ht="15.75" x14ac:dyDescent="0.2">
      <c r="A158" s="20">
        <v>4105</v>
      </c>
      <c r="B158" s="186" t="s">
        <v>413</v>
      </c>
      <c r="C158" s="16"/>
      <c r="D158" s="16"/>
      <c r="F158" s="83"/>
      <c r="G158" s="83" t="s">
        <v>437</v>
      </c>
      <c r="H158" s="83"/>
      <c r="I158" s="83"/>
    </row>
    <row r="159" spans="1:9" s="22" customFormat="1" ht="15.75" x14ac:dyDescent="0.2">
      <c r="A159" s="185">
        <v>4007</v>
      </c>
      <c r="B159" s="185" t="s">
        <v>414</v>
      </c>
      <c r="C159" s="16"/>
      <c r="D159" s="16"/>
      <c r="F159" s="83"/>
      <c r="G159" s="83" t="s">
        <v>438</v>
      </c>
      <c r="H159" s="83"/>
      <c r="I159" s="83"/>
    </row>
    <row r="160" spans="1:9" ht="15.75" x14ac:dyDescent="0.2">
      <c r="A160" s="20" t="s">
        <v>415</v>
      </c>
      <c r="B160" s="186" t="s">
        <v>416</v>
      </c>
      <c r="F160" s="83"/>
      <c r="G160" s="83" t="s">
        <v>439</v>
      </c>
      <c r="H160" s="83"/>
      <c r="I160" s="83"/>
    </row>
    <row r="161" spans="1:9" ht="15.75" x14ac:dyDescent="0.2">
      <c r="A161" s="160">
        <v>4112</v>
      </c>
      <c r="B161" s="187" t="s">
        <v>6473</v>
      </c>
      <c r="F161" s="83"/>
      <c r="G161" s="83" t="s">
        <v>440</v>
      </c>
      <c r="H161" s="83"/>
      <c r="I161" s="83"/>
    </row>
    <row r="162" spans="1:9" ht="15.75" x14ac:dyDescent="0.2">
      <c r="A162" s="185">
        <v>4010</v>
      </c>
      <c r="B162" s="185" t="s">
        <v>418</v>
      </c>
      <c r="F162" s="83"/>
      <c r="G162" s="83" t="s">
        <v>6474</v>
      </c>
      <c r="H162" s="83"/>
      <c r="I162" s="83"/>
    </row>
    <row r="163" spans="1:9" ht="15.75" x14ac:dyDescent="0.2">
      <c r="A163" s="20">
        <v>4011</v>
      </c>
      <c r="B163" s="186" t="s">
        <v>419</v>
      </c>
      <c r="F163" s="83"/>
      <c r="G163" s="83"/>
      <c r="H163" s="83"/>
      <c r="I163" s="83"/>
    </row>
    <row r="164" spans="1:9" ht="15.75" x14ac:dyDescent="0.2">
      <c r="A164" s="20">
        <v>4107</v>
      </c>
      <c r="B164" s="186" t="s">
        <v>420</v>
      </c>
      <c r="F164" s="83"/>
      <c r="G164" s="83"/>
      <c r="H164" s="83"/>
      <c r="I164" s="83"/>
    </row>
    <row r="165" spans="1:9" ht="15.75" x14ac:dyDescent="0.2">
      <c r="A165" s="185">
        <v>4013</v>
      </c>
      <c r="B165" s="185" t="s">
        <v>421</v>
      </c>
      <c r="F165" s="83"/>
      <c r="G165" s="83"/>
      <c r="H165" s="83"/>
      <c r="I165" s="83"/>
    </row>
    <row r="166" spans="1:9" ht="15.75" x14ac:dyDescent="0.2">
      <c r="A166" s="20">
        <v>4014</v>
      </c>
      <c r="B166" s="186" t="s">
        <v>422</v>
      </c>
      <c r="F166" s="83"/>
      <c r="G166" s="83"/>
      <c r="H166" s="83"/>
      <c r="I166" s="83"/>
    </row>
    <row r="167" spans="1:9" ht="15.75" x14ac:dyDescent="0.2">
      <c r="A167" s="20">
        <v>4108</v>
      </c>
      <c r="B167" s="186" t="s">
        <v>423</v>
      </c>
      <c r="F167" s="83"/>
      <c r="G167" s="83"/>
      <c r="H167" s="83"/>
      <c r="I167" s="83"/>
    </row>
    <row r="168" spans="1:9" ht="15.75" x14ac:dyDescent="0.2">
      <c r="A168" s="20">
        <v>4109</v>
      </c>
      <c r="B168" s="186" t="s">
        <v>424</v>
      </c>
      <c r="F168" s="83"/>
      <c r="G168" s="83"/>
      <c r="H168" s="83"/>
      <c r="I168" s="83"/>
    </row>
    <row r="169" spans="1:9" ht="15.75" x14ac:dyDescent="0.2">
      <c r="A169" s="185">
        <v>4016</v>
      </c>
      <c r="B169" s="185" t="s">
        <v>425</v>
      </c>
      <c r="F169" s="83"/>
      <c r="G169" s="83"/>
      <c r="H169" s="83"/>
      <c r="I169" s="83"/>
    </row>
    <row r="170" spans="1:9" ht="15.75" x14ac:dyDescent="0.2">
      <c r="A170" s="20">
        <v>4017</v>
      </c>
      <c r="B170" s="186" t="s">
        <v>426</v>
      </c>
      <c r="F170" s="83"/>
      <c r="G170" s="83"/>
      <c r="H170" s="83"/>
      <c r="I170" s="83"/>
    </row>
    <row r="171" spans="1:9" ht="15.75" x14ac:dyDescent="0.2">
      <c r="A171" s="20">
        <v>4110</v>
      </c>
      <c r="B171" s="186" t="s">
        <v>427</v>
      </c>
      <c r="F171" s="83"/>
      <c r="G171" s="83"/>
      <c r="H171" s="83"/>
      <c r="I171" s="83"/>
    </row>
    <row r="172" spans="1:9" ht="15.75" x14ac:dyDescent="0.2">
      <c r="A172" s="20">
        <v>4019</v>
      </c>
      <c r="B172" s="186" t="s">
        <v>428</v>
      </c>
      <c r="F172" s="83"/>
      <c r="G172" s="83"/>
      <c r="H172" s="83"/>
      <c r="I172" s="83"/>
    </row>
    <row r="173" spans="1:9" ht="15.75" x14ac:dyDescent="0.2">
      <c r="A173" s="20">
        <v>4020</v>
      </c>
      <c r="B173" s="186" t="s">
        <v>429</v>
      </c>
      <c r="F173" s="83"/>
      <c r="G173" s="83"/>
      <c r="H173" s="83"/>
      <c r="I173" s="83"/>
    </row>
    <row r="174" spans="1:9" ht="15.75" x14ac:dyDescent="0.2">
      <c r="A174" s="20">
        <v>4021</v>
      </c>
      <c r="B174" s="186" t="s">
        <v>430</v>
      </c>
      <c r="F174" s="83"/>
      <c r="G174" s="83"/>
      <c r="H174" s="83"/>
      <c r="I174" s="83"/>
    </row>
    <row r="175" spans="1:9" ht="15.75" x14ac:dyDescent="0.2">
      <c r="A175" s="160">
        <v>4023</v>
      </c>
      <c r="B175" s="188" t="s">
        <v>431</v>
      </c>
      <c r="F175" s="83"/>
      <c r="G175" s="83"/>
      <c r="H175" s="83"/>
      <c r="I175" s="83"/>
    </row>
    <row r="176" spans="1:9" ht="15.75" x14ac:dyDescent="0.2">
      <c r="A176" s="160" t="s">
        <v>432</v>
      </c>
      <c r="B176" s="186" t="s">
        <v>433</v>
      </c>
      <c r="F176" s="83"/>
      <c r="G176" s="83"/>
      <c r="H176" s="83"/>
      <c r="I176" s="83"/>
    </row>
    <row r="177" spans="1:9" ht="15.75" x14ac:dyDescent="0.2">
      <c r="A177" s="185">
        <v>4024</v>
      </c>
      <c r="B177" s="185" t="s">
        <v>434</v>
      </c>
      <c r="F177" s="83"/>
      <c r="G177" s="83"/>
      <c r="H177" s="83"/>
      <c r="I177" s="83"/>
    </row>
    <row r="178" spans="1:9" ht="15.75" x14ac:dyDescent="0.2">
      <c r="A178" s="20">
        <v>4031</v>
      </c>
      <c r="B178" s="189" t="s">
        <v>435</v>
      </c>
      <c r="F178" s="83"/>
      <c r="G178" s="83"/>
      <c r="H178" s="83"/>
      <c r="I178" s="83"/>
    </row>
    <row r="179" spans="1:9" ht="15.75" x14ac:dyDescent="0.2">
      <c r="A179" s="20">
        <v>4025</v>
      </c>
      <c r="B179" s="21" t="s">
        <v>436</v>
      </c>
      <c r="F179" s="83"/>
      <c r="G179" s="83"/>
      <c r="H179" s="83"/>
      <c r="I179" s="83"/>
    </row>
    <row r="180" spans="1:9" ht="15.75" x14ac:dyDescent="0.2">
      <c r="A180" s="20">
        <v>4027</v>
      </c>
      <c r="B180" s="172" t="s">
        <v>437</v>
      </c>
      <c r="F180" s="83"/>
      <c r="G180" s="83"/>
      <c r="H180" s="83"/>
      <c r="I180" s="83"/>
    </row>
    <row r="181" spans="1:9" ht="15.75" x14ac:dyDescent="0.2">
      <c r="A181" s="20">
        <v>4029</v>
      </c>
      <c r="B181" s="21" t="s">
        <v>438</v>
      </c>
      <c r="F181" s="83"/>
      <c r="G181" s="83"/>
      <c r="H181" s="83"/>
      <c r="I181" s="83"/>
    </row>
    <row r="182" spans="1:9" ht="15.75" x14ac:dyDescent="0.2">
      <c r="A182" s="20">
        <v>4309</v>
      </c>
      <c r="B182" s="21" t="s">
        <v>439</v>
      </c>
      <c r="F182" s="83"/>
      <c r="G182" s="83"/>
      <c r="H182" s="83"/>
      <c r="I182" s="83"/>
    </row>
    <row r="183" spans="1:9" ht="15.75" x14ac:dyDescent="0.2">
      <c r="A183" s="20">
        <v>4030</v>
      </c>
      <c r="B183" s="21" t="s">
        <v>440</v>
      </c>
      <c r="F183" s="83"/>
      <c r="G183" s="83"/>
      <c r="H183" s="83"/>
      <c r="I183" s="83"/>
    </row>
    <row r="184" spans="1:9" ht="15.75" x14ac:dyDescent="0.2">
      <c r="A184" s="190"/>
      <c r="B184" s="191"/>
      <c r="F184" s="83"/>
      <c r="G184" s="83"/>
      <c r="H184" s="83"/>
      <c r="I184" s="83"/>
    </row>
    <row r="185" spans="1:9" ht="15.75" x14ac:dyDescent="0.2">
      <c r="A185" s="192"/>
      <c r="B185" s="493" t="s">
        <v>6475</v>
      </c>
      <c r="F185" s="83"/>
      <c r="G185" s="83"/>
      <c r="H185" s="83"/>
      <c r="I185" s="83"/>
    </row>
    <row r="186" spans="1:9" ht="15.75" x14ac:dyDescent="0.2">
      <c r="A186" s="193"/>
      <c r="B186" s="494"/>
      <c r="F186" s="83"/>
      <c r="G186" s="83"/>
      <c r="H186" s="83"/>
      <c r="I186" s="83"/>
    </row>
    <row r="187" spans="1:9" ht="15.75" x14ac:dyDescent="0.2">
      <c r="A187" s="194"/>
      <c r="B187" s="495"/>
      <c r="F187" s="83"/>
      <c r="G187" s="83"/>
      <c r="H187" s="83"/>
      <c r="I187" s="83"/>
    </row>
    <row r="188" spans="1:9" ht="15.75" x14ac:dyDescent="0.2">
      <c r="A188" s="23"/>
      <c r="B188" s="24"/>
      <c r="F188" s="83"/>
      <c r="G188" s="83"/>
      <c r="H188" s="83"/>
      <c r="I188" s="83"/>
    </row>
    <row r="189" spans="1:9" ht="15.75" x14ac:dyDescent="0.2">
      <c r="A189" s="23"/>
      <c r="B189" s="24"/>
      <c r="F189" s="83"/>
      <c r="G189" s="83"/>
      <c r="H189" s="83"/>
      <c r="I189" s="83"/>
    </row>
    <row r="190" spans="1:9" ht="15.75" x14ac:dyDescent="0.2">
      <c r="A190" s="23"/>
      <c r="B190" s="24"/>
      <c r="F190" s="83"/>
      <c r="G190" s="83"/>
      <c r="H190" s="83"/>
      <c r="I190" s="83"/>
    </row>
    <row r="191" spans="1:9" ht="15.75" x14ac:dyDescent="0.2">
      <c r="A191" s="23"/>
      <c r="B191" s="24"/>
      <c r="F191" s="83"/>
      <c r="G191" s="83"/>
      <c r="H191" s="83"/>
      <c r="I191" s="83"/>
    </row>
    <row r="192" spans="1:9" ht="15.75" x14ac:dyDescent="0.2">
      <c r="F192" s="83"/>
      <c r="G192" s="83"/>
      <c r="H192" s="83"/>
      <c r="I192" s="83"/>
    </row>
    <row r="193" spans="6:9" ht="15.75" x14ac:dyDescent="0.2">
      <c r="F193" s="83"/>
      <c r="G193" s="83"/>
      <c r="H193" s="83"/>
      <c r="I193" s="83"/>
    </row>
    <row r="194" spans="6:9" ht="15.75" x14ac:dyDescent="0.2">
      <c r="F194" s="83"/>
      <c r="G194" s="83"/>
      <c r="H194" s="83"/>
      <c r="I194" s="83"/>
    </row>
    <row r="195" spans="6:9" ht="15.75" x14ac:dyDescent="0.2">
      <c r="F195" s="83"/>
      <c r="G195" s="83"/>
      <c r="H195" s="83"/>
      <c r="I195" s="83"/>
    </row>
    <row r="196" spans="6:9" ht="15.75" x14ac:dyDescent="0.2">
      <c r="F196" s="83"/>
      <c r="G196" s="83"/>
      <c r="H196" s="83"/>
      <c r="I196" s="83"/>
    </row>
    <row r="197" spans="6:9" ht="15.75" x14ac:dyDescent="0.2">
      <c r="F197" s="83"/>
      <c r="G197" s="83"/>
      <c r="H197" s="83"/>
      <c r="I197" s="83"/>
    </row>
    <row r="198" spans="6:9" ht="15.75" x14ac:dyDescent="0.2">
      <c r="F198" s="83"/>
      <c r="G198" s="83"/>
      <c r="H198" s="83"/>
      <c r="I198" s="83"/>
    </row>
    <row r="199" spans="6:9" ht="15.75" x14ac:dyDescent="0.2">
      <c r="F199" s="83"/>
      <c r="G199" s="83"/>
      <c r="H199" s="83"/>
      <c r="I199" s="83"/>
    </row>
    <row r="200" spans="6:9" ht="15.75" x14ac:dyDescent="0.2">
      <c r="F200" s="83"/>
      <c r="G200" s="83"/>
      <c r="H200" s="83"/>
      <c r="I200" s="83"/>
    </row>
    <row r="201" spans="6:9" ht="15.75" x14ac:dyDescent="0.2">
      <c r="F201" s="83"/>
      <c r="G201" s="83"/>
      <c r="H201" s="83"/>
      <c r="I201" s="83"/>
    </row>
    <row r="202" spans="6:9" ht="15.75" x14ac:dyDescent="0.2">
      <c r="F202" s="83"/>
      <c r="G202" s="83"/>
      <c r="H202" s="83"/>
      <c r="I202" s="83"/>
    </row>
    <row r="203" spans="6:9" ht="15.75" x14ac:dyDescent="0.2">
      <c r="F203" s="83"/>
      <c r="G203" s="83"/>
      <c r="H203" s="83"/>
      <c r="I203" s="83"/>
    </row>
    <row r="204" spans="6:9" ht="15.75" x14ac:dyDescent="0.2">
      <c r="F204" s="83"/>
      <c r="G204" s="83"/>
      <c r="H204" s="83"/>
      <c r="I204" s="83"/>
    </row>
    <row r="205" spans="6:9" ht="15.75" x14ac:dyDescent="0.2">
      <c r="F205" s="83"/>
      <c r="G205" s="83"/>
      <c r="H205" s="83"/>
      <c r="I205" s="83"/>
    </row>
    <row r="206" spans="6:9" ht="15.75" x14ac:dyDescent="0.2">
      <c r="F206" s="83"/>
      <c r="G206" s="83"/>
      <c r="H206" s="83"/>
      <c r="I206" s="83"/>
    </row>
    <row r="207" spans="6:9" ht="15.75" x14ac:dyDescent="0.2">
      <c r="F207" s="83"/>
      <c r="G207" s="83"/>
      <c r="H207" s="83"/>
      <c r="I207" s="83"/>
    </row>
    <row r="208" spans="6:9" ht="15.75" x14ac:dyDescent="0.2">
      <c r="F208" s="83"/>
      <c r="G208" s="83"/>
      <c r="H208" s="83"/>
      <c r="I208" s="83"/>
    </row>
    <row r="209" spans="6:9" ht="15.75" x14ac:dyDescent="0.2">
      <c r="F209" s="83"/>
      <c r="G209" s="83"/>
      <c r="H209" s="83"/>
      <c r="I209" s="83"/>
    </row>
    <row r="210" spans="6:9" ht="15.75" x14ac:dyDescent="0.2">
      <c r="F210" s="83"/>
      <c r="G210" s="83"/>
      <c r="H210" s="83"/>
      <c r="I210" s="83"/>
    </row>
    <row r="211" spans="6:9" ht="15.75" x14ac:dyDescent="0.2">
      <c r="F211" s="83"/>
      <c r="G211" s="83"/>
      <c r="H211" s="83"/>
      <c r="I211" s="83"/>
    </row>
    <row r="212" spans="6:9" ht="15.75" x14ac:dyDescent="0.2">
      <c r="F212" s="83"/>
      <c r="G212" s="83"/>
      <c r="H212" s="83"/>
      <c r="I212" s="83"/>
    </row>
    <row r="213" spans="6:9" ht="15.75" x14ac:dyDescent="0.2">
      <c r="F213" s="83"/>
      <c r="G213" s="83"/>
      <c r="H213" s="83"/>
      <c r="I213" s="83"/>
    </row>
    <row r="214" spans="6:9" ht="15.75" x14ac:dyDescent="0.2">
      <c r="F214" s="83"/>
      <c r="G214" s="83"/>
      <c r="H214" s="83"/>
      <c r="I214" s="83"/>
    </row>
    <row r="215" spans="6:9" ht="15.75" x14ac:dyDescent="0.2">
      <c r="F215" s="83"/>
      <c r="G215" s="83"/>
      <c r="H215" s="83"/>
      <c r="I215" s="83"/>
    </row>
    <row r="216" spans="6:9" ht="15.75" x14ac:dyDescent="0.2">
      <c r="F216" s="83"/>
      <c r="G216" s="83"/>
      <c r="H216" s="83"/>
      <c r="I216" s="83"/>
    </row>
    <row r="217" spans="6:9" ht="15.75" x14ac:dyDescent="0.2">
      <c r="F217" s="83"/>
      <c r="G217" s="83"/>
      <c r="H217" s="83"/>
      <c r="I217" s="83"/>
    </row>
    <row r="218" spans="6:9" ht="15.75" x14ac:dyDescent="0.2">
      <c r="F218" s="83"/>
      <c r="G218" s="83"/>
      <c r="H218" s="83"/>
      <c r="I218" s="83"/>
    </row>
    <row r="219" spans="6:9" ht="15.75" x14ac:dyDescent="0.2">
      <c r="F219" s="83"/>
      <c r="G219" s="83"/>
      <c r="H219" s="83"/>
      <c r="I219" s="83"/>
    </row>
    <row r="220" spans="6:9" ht="15.75" x14ac:dyDescent="0.2">
      <c r="F220" s="83"/>
      <c r="G220" s="83"/>
      <c r="H220" s="83"/>
      <c r="I220" s="83"/>
    </row>
    <row r="221" spans="6:9" ht="15.75" x14ac:dyDescent="0.2">
      <c r="F221" s="83"/>
      <c r="G221" s="83"/>
      <c r="H221" s="83"/>
      <c r="I221" s="83"/>
    </row>
    <row r="222" spans="6:9" ht="15.75" x14ac:dyDescent="0.2">
      <c r="F222" s="83"/>
      <c r="G222" s="83"/>
      <c r="H222" s="83"/>
      <c r="I222" s="83"/>
    </row>
    <row r="223" spans="6:9" ht="15.75" x14ac:dyDescent="0.2">
      <c r="F223" s="83"/>
      <c r="G223" s="83"/>
      <c r="H223" s="83"/>
      <c r="I223" s="83"/>
    </row>
    <row r="224" spans="6:9" ht="15.75" x14ac:dyDescent="0.2">
      <c r="F224" s="83"/>
      <c r="G224" s="83"/>
      <c r="H224" s="83"/>
      <c r="I224" s="83"/>
    </row>
    <row r="225" spans="6:9" ht="15.75" x14ac:dyDescent="0.2">
      <c r="F225" s="83"/>
      <c r="G225" s="83"/>
      <c r="H225" s="83"/>
      <c r="I225" s="83"/>
    </row>
    <row r="226" spans="6:9" ht="15.75" x14ac:dyDescent="0.2">
      <c r="F226" s="83"/>
      <c r="G226" s="83"/>
      <c r="H226" s="83"/>
      <c r="I226" s="83"/>
    </row>
    <row r="227" spans="6:9" ht="15.75" x14ac:dyDescent="0.2">
      <c r="F227" s="83"/>
      <c r="G227" s="83"/>
      <c r="H227" s="83"/>
      <c r="I227" s="83"/>
    </row>
    <row r="228" spans="6:9" ht="15.75" x14ac:dyDescent="0.2">
      <c r="F228" s="83"/>
      <c r="G228" s="83"/>
      <c r="H228" s="83"/>
      <c r="I228" s="83"/>
    </row>
    <row r="229" spans="6:9" ht="15.75" x14ac:dyDescent="0.2">
      <c r="F229" s="83"/>
      <c r="G229" s="83"/>
      <c r="H229" s="83"/>
      <c r="I229" s="83"/>
    </row>
    <row r="230" spans="6:9" ht="15.75" x14ac:dyDescent="0.2">
      <c r="F230" s="83"/>
      <c r="G230" s="83"/>
      <c r="H230" s="83"/>
      <c r="I230" s="83"/>
    </row>
    <row r="231" spans="6:9" ht="15.75" x14ac:dyDescent="0.2">
      <c r="F231" s="83"/>
      <c r="G231" s="83"/>
      <c r="H231" s="83"/>
      <c r="I231" s="83"/>
    </row>
    <row r="232" spans="6:9" ht="15.75" x14ac:dyDescent="0.2">
      <c r="F232" s="83"/>
      <c r="G232" s="83"/>
      <c r="H232" s="83"/>
      <c r="I232" s="83"/>
    </row>
    <row r="233" spans="6:9" ht="15.75" x14ac:dyDescent="0.2">
      <c r="F233" s="83"/>
      <c r="G233" s="83"/>
      <c r="H233" s="83"/>
      <c r="I233" s="83"/>
    </row>
    <row r="234" spans="6:9" ht="15.75" x14ac:dyDescent="0.2">
      <c r="F234" s="83"/>
      <c r="G234" s="83"/>
      <c r="H234" s="83"/>
      <c r="I234" s="83"/>
    </row>
    <row r="235" spans="6:9" ht="15.75" x14ac:dyDescent="0.2">
      <c r="F235" s="83"/>
      <c r="G235" s="83"/>
      <c r="H235" s="83"/>
      <c r="I235" s="83"/>
    </row>
    <row r="236" spans="6:9" ht="15.75" x14ac:dyDescent="0.2">
      <c r="F236" s="83"/>
      <c r="G236" s="83"/>
      <c r="H236" s="83"/>
      <c r="I236" s="83"/>
    </row>
    <row r="237" spans="6:9" ht="15.75" x14ac:dyDescent="0.2">
      <c r="F237" s="83"/>
      <c r="G237" s="83"/>
      <c r="H237" s="83"/>
      <c r="I237" s="83"/>
    </row>
    <row r="238" spans="6:9" ht="15.75" x14ac:dyDescent="0.2">
      <c r="F238" s="83"/>
      <c r="G238" s="83"/>
      <c r="H238" s="83"/>
      <c r="I238" s="83"/>
    </row>
    <row r="239" spans="6:9" ht="15.75" x14ac:dyDescent="0.2">
      <c r="F239" s="83"/>
      <c r="G239" s="83"/>
      <c r="H239" s="83"/>
      <c r="I239" s="83"/>
    </row>
    <row r="240" spans="6:9" ht="15.75" x14ac:dyDescent="0.2">
      <c r="F240" s="83"/>
      <c r="G240" s="83"/>
      <c r="H240" s="83"/>
      <c r="I240" s="83"/>
    </row>
    <row r="241" spans="6:9" ht="15.75" x14ac:dyDescent="0.2">
      <c r="F241" s="83"/>
      <c r="G241" s="83"/>
      <c r="H241" s="83"/>
      <c r="I241" s="83"/>
    </row>
    <row r="242" spans="6:9" ht="15.75" x14ac:dyDescent="0.2">
      <c r="F242" s="83"/>
      <c r="G242" s="83"/>
      <c r="H242" s="83"/>
      <c r="I242" s="83"/>
    </row>
    <row r="243" spans="6:9" ht="15.75" x14ac:dyDescent="0.2">
      <c r="F243" s="83"/>
      <c r="G243" s="83"/>
      <c r="H243" s="83"/>
      <c r="I243" s="83"/>
    </row>
    <row r="244" spans="6:9" ht="15.75" x14ac:dyDescent="0.2">
      <c r="F244" s="83"/>
      <c r="G244" s="83"/>
      <c r="H244" s="83"/>
      <c r="I244" s="83"/>
    </row>
    <row r="245" spans="6:9" ht="15.75" x14ac:dyDescent="0.2">
      <c r="F245" s="83"/>
      <c r="G245" s="83"/>
      <c r="H245" s="83"/>
      <c r="I245" s="83"/>
    </row>
    <row r="246" spans="6:9" ht="15.75" x14ac:dyDescent="0.2">
      <c r="F246" s="83"/>
      <c r="G246" s="83"/>
      <c r="H246" s="83"/>
      <c r="I246" s="83"/>
    </row>
    <row r="247" spans="6:9" ht="15.75" x14ac:dyDescent="0.2">
      <c r="F247" s="83"/>
      <c r="G247" s="83"/>
      <c r="H247" s="83"/>
      <c r="I247" s="83"/>
    </row>
    <row r="248" spans="6:9" ht="15.75" x14ac:dyDescent="0.2">
      <c r="F248" s="83"/>
      <c r="G248" s="83"/>
      <c r="H248" s="83"/>
      <c r="I248" s="83"/>
    </row>
    <row r="249" spans="6:9" ht="15.75" x14ac:dyDescent="0.2">
      <c r="F249" s="83"/>
      <c r="G249" s="83"/>
      <c r="H249" s="83"/>
      <c r="I249" s="83"/>
    </row>
    <row r="250" spans="6:9" ht="15.75" x14ac:dyDescent="0.2">
      <c r="F250" s="83"/>
      <c r="G250" s="83"/>
      <c r="H250" s="83"/>
      <c r="I250" s="83"/>
    </row>
    <row r="251" spans="6:9" ht="15.75" x14ac:dyDescent="0.2">
      <c r="F251" s="83"/>
      <c r="G251" s="83"/>
      <c r="H251" s="83"/>
      <c r="I251" s="83"/>
    </row>
    <row r="252" spans="6:9" ht="15.75" x14ac:dyDescent="0.2">
      <c r="F252" s="83"/>
      <c r="G252" s="83"/>
      <c r="H252" s="83"/>
      <c r="I252" s="83"/>
    </row>
    <row r="253" spans="6:9" ht="15.75" x14ac:dyDescent="0.2">
      <c r="F253" s="83"/>
      <c r="G253" s="83"/>
      <c r="H253" s="83"/>
      <c r="I253" s="83"/>
    </row>
    <row r="254" spans="6:9" ht="15.75" x14ac:dyDescent="0.2">
      <c r="F254" s="83"/>
      <c r="G254" s="83"/>
      <c r="H254" s="83"/>
      <c r="I254" s="83"/>
    </row>
    <row r="255" spans="6:9" ht="15.75" x14ac:dyDescent="0.2">
      <c r="F255" s="83"/>
      <c r="G255" s="83"/>
      <c r="H255" s="83"/>
      <c r="I255" s="83"/>
    </row>
    <row r="256" spans="6:9" ht="15.75" x14ac:dyDescent="0.2">
      <c r="F256" s="83"/>
      <c r="G256" s="83"/>
      <c r="H256" s="83"/>
      <c r="I256" s="83"/>
    </row>
    <row r="257" spans="6:9" ht="15.75" x14ac:dyDescent="0.2">
      <c r="F257" s="83"/>
      <c r="G257" s="83"/>
      <c r="H257" s="83"/>
      <c r="I257" s="83"/>
    </row>
    <row r="258" spans="6:9" ht="15.75" x14ac:dyDescent="0.2">
      <c r="F258" s="83"/>
      <c r="G258" s="83"/>
      <c r="H258" s="83"/>
      <c r="I258" s="83"/>
    </row>
    <row r="259" spans="6:9" ht="15.75" x14ac:dyDescent="0.2">
      <c r="F259" s="83"/>
      <c r="G259" s="83"/>
      <c r="H259" s="83"/>
      <c r="I259" s="83"/>
    </row>
    <row r="260" spans="6:9" ht="15.75" x14ac:dyDescent="0.2">
      <c r="F260" s="83"/>
      <c r="G260" s="83"/>
      <c r="H260" s="83"/>
      <c r="I260" s="83"/>
    </row>
    <row r="261" spans="6:9" ht="15.75" x14ac:dyDescent="0.2">
      <c r="F261" s="83"/>
      <c r="G261" s="83"/>
      <c r="H261" s="83"/>
      <c r="I261" s="83"/>
    </row>
    <row r="262" spans="6:9" ht="15.75" x14ac:dyDescent="0.2">
      <c r="F262" s="83"/>
      <c r="G262" s="83"/>
      <c r="H262" s="83"/>
      <c r="I262" s="83"/>
    </row>
    <row r="263" spans="6:9" ht="15.75" x14ac:dyDescent="0.2">
      <c r="F263" s="83"/>
      <c r="G263" s="83"/>
      <c r="H263" s="83"/>
      <c r="I263" s="83"/>
    </row>
    <row r="264" spans="6:9" ht="15.75" x14ac:dyDescent="0.2">
      <c r="F264" s="83"/>
      <c r="G264" s="83"/>
      <c r="H264" s="83"/>
      <c r="I264" s="83"/>
    </row>
    <row r="265" spans="6:9" ht="15.75" x14ac:dyDescent="0.2">
      <c r="F265" s="83"/>
      <c r="G265" s="83"/>
      <c r="H265" s="83"/>
      <c r="I265" s="83"/>
    </row>
    <row r="266" spans="6:9" ht="15.75" x14ac:dyDescent="0.2">
      <c r="F266" s="83"/>
      <c r="G266" s="83"/>
      <c r="H266" s="83"/>
      <c r="I266" s="83"/>
    </row>
    <row r="267" spans="6:9" ht="15.75" x14ac:dyDescent="0.2">
      <c r="F267" s="83"/>
      <c r="G267" s="83"/>
      <c r="H267" s="83"/>
      <c r="I267" s="83"/>
    </row>
    <row r="268" spans="6:9" ht="15.75" x14ac:dyDescent="0.2">
      <c r="F268" s="83"/>
      <c r="G268" s="83"/>
      <c r="H268" s="83"/>
      <c r="I268" s="83"/>
    </row>
    <row r="269" spans="6:9" ht="15.75" x14ac:dyDescent="0.2">
      <c r="F269" s="83"/>
      <c r="G269" s="83"/>
      <c r="H269" s="83"/>
      <c r="I269" s="83"/>
    </row>
    <row r="270" spans="6:9" ht="15.75" x14ac:dyDescent="0.2">
      <c r="F270" s="83"/>
      <c r="G270" s="83"/>
      <c r="H270" s="83"/>
      <c r="I270" s="83"/>
    </row>
    <row r="271" spans="6:9" ht="15.75" x14ac:dyDescent="0.2">
      <c r="F271" s="83"/>
      <c r="G271" s="83"/>
      <c r="H271" s="83"/>
      <c r="I271" s="83"/>
    </row>
    <row r="272" spans="6:9" ht="15.75" x14ac:dyDescent="0.2">
      <c r="F272" s="83"/>
      <c r="G272" s="83"/>
      <c r="H272" s="83"/>
      <c r="I272" s="83"/>
    </row>
    <row r="273" spans="6:9" ht="15.75" x14ac:dyDescent="0.2">
      <c r="F273" s="83"/>
      <c r="G273" s="83"/>
      <c r="H273" s="83"/>
      <c r="I273" s="83"/>
    </row>
    <row r="274" spans="6:9" ht="15.75" x14ac:dyDescent="0.2">
      <c r="F274" s="83"/>
      <c r="G274" s="83"/>
      <c r="H274" s="83"/>
      <c r="I274" s="83"/>
    </row>
    <row r="275" spans="6:9" ht="15.75" x14ac:dyDescent="0.2">
      <c r="F275" s="83"/>
      <c r="G275" s="83"/>
      <c r="H275" s="83"/>
      <c r="I275" s="83"/>
    </row>
    <row r="276" spans="6:9" ht="15.75" x14ac:dyDescent="0.2">
      <c r="F276" s="83"/>
      <c r="G276" s="83"/>
      <c r="H276" s="83"/>
      <c r="I276" s="83"/>
    </row>
    <row r="277" spans="6:9" ht="15.75" x14ac:dyDescent="0.2">
      <c r="F277" s="83"/>
      <c r="G277" s="83"/>
      <c r="H277" s="83"/>
      <c r="I277" s="83"/>
    </row>
    <row r="278" spans="6:9" ht="15.75" x14ac:dyDescent="0.2">
      <c r="F278" s="83"/>
      <c r="G278" s="83"/>
      <c r="H278" s="83"/>
      <c r="I278" s="83"/>
    </row>
    <row r="279" spans="6:9" ht="15.75" x14ac:dyDescent="0.2">
      <c r="F279" s="83"/>
      <c r="G279" s="83"/>
      <c r="H279" s="83"/>
      <c r="I279" s="83"/>
    </row>
    <row r="280" spans="6:9" ht="15.75" x14ac:dyDescent="0.2">
      <c r="F280" s="83"/>
      <c r="G280" s="83"/>
      <c r="H280" s="83"/>
      <c r="I280" s="83"/>
    </row>
    <row r="281" spans="6:9" ht="15.75" x14ac:dyDescent="0.2">
      <c r="F281" s="83"/>
      <c r="G281" s="83"/>
      <c r="H281" s="83"/>
      <c r="I281" s="83"/>
    </row>
    <row r="282" spans="6:9" ht="15.75" x14ac:dyDescent="0.2">
      <c r="F282" s="83"/>
      <c r="G282" s="83"/>
      <c r="H282" s="83"/>
      <c r="I282" s="83"/>
    </row>
    <row r="283" spans="6:9" ht="15.75" x14ac:dyDescent="0.2">
      <c r="F283" s="83"/>
      <c r="G283" s="83"/>
      <c r="H283" s="83"/>
      <c r="I283" s="83"/>
    </row>
    <row r="284" spans="6:9" ht="15.75" x14ac:dyDescent="0.2">
      <c r="F284" s="83"/>
      <c r="G284" s="83"/>
      <c r="H284" s="83"/>
      <c r="I284" s="83"/>
    </row>
    <row r="285" spans="6:9" ht="15.75" x14ac:dyDescent="0.2">
      <c r="F285" s="83"/>
      <c r="G285" s="83"/>
      <c r="H285" s="83"/>
      <c r="I285" s="83"/>
    </row>
    <row r="286" spans="6:9" ht="15.75" x14ac:dyDescent="0.2">
      <c r="F286" s="83"/>
      <c r="G286" s="83"/>
      <c r="H286" s="83"/>
      <c r="I286" s="83"/>
    </row>
    <row r="287" spans="6:9" ht="15.75" x14ac:dyDescent="0.2">
      <c r="F287" s="83"/>
      <c r="G287" s="83"/>
      <c r="H287" s="83"/>
      <c r="I287" s="83"/>
    </row>
    <row r="288" spans="6:9" ht="15.75" x14ac:dyDescent="0.2">
      <c r="F288" s="83"/>
      <c r="G288" s="83"/>
      <c r="H288" s="83"/>
      <c r="I288" s="83"/>
    </row>
    <row r="289" spans="6:9" ht="15.75" x14ac:dyDescent="0.2">
      <c r="F289" s="83"/>
      <c r="G289" s="83"/>
      <c r="H289" s="83"/>
      <c r="I289" s="83"/>
    </row>
    <row r="290" spans="6:9" ht="15.75" x14ac:dyDescent="0.2">
      <c r="F290" s="83"/>
      <c r="G290" s="83"/>
      <c r="H290" s="83"/>
      <c r="I290" s="83"/>
    </row>
    <row r="291" spans="6:9" ht="15.75" x14ac:dyDescent="0.2">
      <c r="F291" s="83"/>
      <c r="G291" s="83"/>
      <c r="H291" s="83"/>
      <c r="I291" s="83"/>
    </row>
    <row r="292" spans="6:9" ht="15.75" x14ac:dyDescent="0.2">
      <c r="F292" s="83"/>
      <c r="G292" s="83"/>
      <c r="H292" s="83"/>
      <c r="I292" s="83"/>
    </row>
    <row r="293" spans="6:9" ht="15.75" x14ac:dyDescent="0.2">
      <c r="F293" s="83"/>
      <c r="G293" s="83"/>
      <c r="H293" s="83"/>
      <c r="I293" s="83"/>
    </row>
    <row r="294" spans="6:9" ht="15.75" x14ac:dyDescent="0.2">
      <c r="F294" s="83"/>
      <c r="G294" s="83"/>
      <c r="H294" s="83"/>
      <c r="I294" s="83"/>
    </row>
    <row r="295" spans="6:9" ht="15.75" x14ac:dyDescent="0.2">
      <c r="F295" s="83"/>
      <c r="G295" s="83"/>
      <c r="H295" s="83"/>
      <c r="I295" s="83"/>
    </row>
    <row r="296" spans="6:9" ht="15.75" x14ac:dyDescent="0.2">
      <c r="F296" s="83"/>
      <c r="G296" s="83"/>
      <c r="H296" s="83"/>
      <c r="I296" s="83"/>
    </row>
    <row r="297" spans="6:9" ht="15.75" x14ac:dyDescent="0.2">
      <c r="F297" s="83"/>
      <c r="G297" s="83"/>
      <c r="H297" s="83"/>
      <c r="I297" s="83"/>
    </row>
    <row r="298" spans="6:9" ht="15.75" x14ac:dyDescent="0.2">
      <c r="F298" s="83"/>
      <c r="G298" s="83"/>
      <c r="H298" s="83"/>
      <c r="I298" s="83"/>
    </row>
    <row r="299" spans="6:9" ht="15.75" x14ac:dyDescent="0.2">
      <c r="F299" s="83"/>
      <c r="G299" s="83"/>
      <c r="H299" s="83"/>
      <c r="I299" s="83"/>
    </row>
    <row r="300" spans="6:9" ht="15.75" x14ac:dyDescent="0.2">
      <c r="F300" s="83"/>
      <c r="G300" s="83"/>
      <c r="H300" s="83"/>
      <c r="I300" s="83"/>
    </row>
    <row r="301" spans="6:9" ht="15.75" x14ac:dyDescent="0.2">
      <c r="F301" s="83"/>
      <c r="G301" s="83"/>
      <c r="H301" s="83"/>
      <c r="I301" s="83"/>
    </row>
    <row r="302" spans="6:9" ht="15.75" x14ac:dyDescent="0.2">
      <c r="F302" s="83"/>
      <c r="G302" s="83"/>
      <c r="H302" s="83"/>
      <c r="I302" s="83"/>
    </row>
    <row r="303" spans="6:9" ht="15.75" x14ac:dyDescent="0.2">
      <c r="F303" s="83"/>
      <c r="G303" s="83"/>
      <c r="H303" s="83"/>
      <c r="I303" s="83"/>
    </row>
    <row r="304" spans="6:9" ht="15.75" x14ac:dyDescent="0.2">
      <c r="F304" s="83"/>
      <c r="G304" s="83"/>
      <c r="H304" s="83"/>
      <c r="I304" s="83"/>
    </row>
    <row r="305" spans="6:9" ht="15.75" x14ac:dyDescent="0.2">
      <c r="F305" s="83"/>
      <c r="G305" s="83"/>
      <c r="H305" s="83"/>
      <c r="I305" s="83"/>
    </row>
    <row r="306" spans="6:9" ht="15.75" x14ac:dyDescent="0.2">
      <c r="F306" s="83"/>
      <c r="G306" s="83"/>
      <c r="H306" s="83"/>
      <c r="I306" s="83"/>
    </row>
    <row r="307" spans="6:9" ht="15.75" x14ac:dyDescent="0.2">
      <c r="F307" s="83"/>
      <c r="G307" s="83"/>
      <c r="H307" s="83"/>
      <c r="I307" s="83"/>
    </row>
    <row r="308" spans="6:9" ht="15.75" x14ac:dyDescent="0.2">
      <c r="F308" s="83"/>
      <c r="G308" s="83"/>
      <c r="H308" s="83"/>
      <c r="I308" s="83"/>
    </row>
    <row r="309" spans="6:9" ht="15.75" x14ac:dyDescent="0.2">
      <c r="F309" s="83"/>
      <c r="G309" s="83"/>
      <c r="H309" s="83"/>
      <c r="I309" s="83"/>
    </row>
    <row r="310" spans="6:9" ht="15.75" x14ac:dyDescent="0.2">
      <c r="F310" s="83"/>
      <c r="G310" s="83"/>
      <c r="H310" s="83"/>
      <c r="I310" s="83"/>
    </row>
    <row r="311" spans="6:9" ht="15.75" x14ac:dyDescent="0.2">
      <c r="F311" s="83"/>
      <c r="G311" s="83"/>
      <c r="H311" s="83"/>
      <c r="I311" s="83"/>
    </row>
    <row r="312" spans="6:9" ht="15.75" x14ac:dyDescent="0.2">
      <c r="F312" s="83"/>
      <c r="G312" s="83"/>
      <c r="H312" s="83"/>
      <c r="I312" s="83"/>
    </row>
    <row r="313" spans="6:9" ht="15.75" x14ac:dyDescent="0.2">
      <c r="F313" s="83"/>
      <c r="G313" s="83"/>
      <c r="H313" s="83"/>
      <c r="I313" s="83"/>
    </row>
    <row r="314" spans="6:9" ht="15.75" x14ac:dyDescent="0.2">
      <c r="F314" s="83"/>
      <c r="G314" s="83"/>
      <c r="H314" s="83"/>
      <c r="I314" s="83"/>
    </row>
    <row r="315" spans="6:9" ht="15.75" x14ac:dyDescent="0.2">
      <c r="F315" s="83"/>
      <c r="G315" s="83"/>
      <c r="H315" s="83"/>
      <c r="I315" s="83"/>
    </row>
    <row r="316" spans="6:9" ht="15.75" x14ac:dyDescent="0.2">
      <c r="F316" s="83"/>
      <c r="G316" s="83"/>
      <c r="H316" s="83"/>
      <c r="I316" s="83"/>
    </row>
    <row r="317" spans="6:9" ht="15.75" x14ac:dyDescent="0.2">
      <c r="F317" s="83"/>
      <c r="G317" s="83"/>
      <c r="H317" s="83"/>
      <c r="I317" s="83"/>
    </row>
    <row r="318" spans="6:9" ht="15.75" x14ac:dyDescent="0.2">
      <c r="F318" s="83"/>
      <c r="G318" s="83"/>
      <c r="H318" s="83"/>
      <c r="I318" s="83"/>
    </row>
    <row r="319" spans="6:9" ht="15.75" x14ac:dyDescent="0.2">
      <c r="F319" s="83"/>
      <c r="G319" s="83"/>
      <c r="H319" s="83"/>
      <c r="I319" s="83"/>
    </row>
    <row r="320" spans="6:9" ht="15.75" x14ac:dyDescent="0.2">
      <c r="F320" s="83"/>
      <c r="G320" s="83"/>
      <c r="H320" s="83"/>
      <c r="I320" s="83"/>
    </row>
    <row r="321" spans="6:9" ht="15.75" x14ac:dyDescent="0.2">
      <c r="F321" s="83"/>
      <c r="G321" s="83"/>
      <c r="H321" s="83"/>
      <c r="I321" s="83"/>
    </row>
    <row r="322" spans="6:9" ht="15.75" x14ac:dyDescent="0.2">
      <c r="F322" s="83"/>
      <c r="G322" s="83"/>
      <c r="H322" s="83"/>
      <c r="I322" s="83"/>
    </row>
    <row r="323" spans="6:9" ht="15.75" x14ac:dyDescent="0.2">
      <c r="F323" s="83"/>
      <c r="G323" s="83"/>
      <c r="H323" s="83"/>
      <c r="I323" s="83"/>
    </row>
    <row r="324" spans="6:9" ht="15.75" x14ac:dyDescent="0.2">
      <c r="F324" s="83"/>
      <c r="G324" s="83"/>
      <c r="H324" s="83"/>
      <c r="I324" s="83"/>
    </row>
    <row r="325" spans="6:9" ht="15.75" x14ac:dyDescent="0.2">
      <c r="F325" s="83"/>
      <c r="G325" s="83"/>
      <c r="H325" s="83"/>
      <c r="I325" s="83"/>
    </row>
    <row r="326" spans="6:9" ht="15.75" x14ac:dyDescent="0.2">
      <c r="F326" s="83"/>
      <c r="G326" s="83"/>
      <c r="H326" s="83"/>
      <c r="I326" s="83"/>
    </row>
    <row r="327" spans="6:9" ht="15.75" x14ac:dyDescent="0.2">
      <c r="F327" s="83"/>
      <c r="G327" s="83"/>
      <c r="H327" s="83"/>
      <c r="I327" s="83"/>
    </row>
    <row r="328" spans="6:9" ht="15.75" x14ac:dyDescent="0.2">
      <c r="F328" s="83"/>
      <c r="G328" s="83"/>
      <c r="H328" s="83"/>
      <c r="I328" s="83"/>
    </row>
    <row r="329" spans="6:9" ht="15.75" x14ac:dyDescent="0.2">
      <c r="F329" s="83"/>
      <c r="G329" s="83"/>
      <c r="H329" s="83"/>
      <c r="I329" s="83"/>
    </row>
    <row r="330" spans="6:9" ht="15.75" x14ac:dyDescent="0.2">
      <c r="F330" s="83"/>
      <c r="G330" s="83"/>
      <c r="H330" s="83"/>
      <c r="I330" s="83"/>
    </row>
    <row r="331" spans="6:9" ht="15.75" x14ac:dyDescent="0.2">
      <c r="F331" s="83"/>
      <c r="G331" s="83"/>
      <c r="H331" s="83"/>
      <c r="I331" s="83"/>
    </row>
    <row r="332" spans="6:9" ht="15.75" x14ac:dyDescent="0.2">
      <c r="F332" s="83"/>
      <c r="G332" s="83"/>
      <c r="H332" s="83"/>
      <c r="I332" s="83"/>
    </row>
    <row r="333" spans="6:9" ht="15.75" x14ac:dyDescent="0.2">
      <c r="F333" s="83"/>
      <c r="G333" s="83"/>
      <c r="H333" s="83"/>
      <c r="I333" s="83"/>
    </row>
    <row r="334" spans="6:9" ht="15.75" x14ac:dyDescent="0.2">
      <c r="F334" s="83"/>
      <c r="G334" s="83"/>
      <c r="H334" s="83"/>
      <c r="I334" s="83"/>
    </row>
    <row r="335" spans="6:9" ht="15.75" x14ac:dyDescent="0.2">
      <c r="F335" s="83"/>
      <c r="G335" s="83"/>
      <c r="H335" s="83"/>
      <c r="I335" s="83"/>
    </row>
    <row r="336" spans="6:9" ht="15.75" x14ac:dyDescent="0.2">
      <c r="F336" s="83"/>
      <c r="G336" s="83"/>
      <c r="H336" s="83"/>
      <c r="I336" s="83"/>
    </row>
    <row r="337" spans="6:9" ht="15.75" x14ac:dyDescent="0.2">
      <c r="F337" s="83"/>
      <c r="G337" s="83"/>
      <c r="H337" s="83"/>
      <c r="I337" s="83"/>
    </row>
    <row r="338" spans="6:9" ht="15.75" x14ac:dyDescent="0.2">
      <c r="F338" s="83"/>
      <c r="G338" s="83"/>
      <c r="H338" s="83"/>
      <c r="I338" s="83"/>
    </row>
    <row r="339" spans="6:9" ht="15.75" x14ac:dyDescent="0.2">
      <c r="F339" s="83"/>
      <c r="G339" s="83"/>
      <c r="H339" s="83"/>
      <c r="I339" s="83"/>
    </row>
    <row r="340" spans="6:9" ht="15.75" x14ac:dyDescent="0.2">
      <c r="F340" s="83"/>
      <c r="G340" s="83"/>
      <c r="H340" s="83"/>
      <c r="I340" s="83"/>
    </row>
    <row r="341" spans="6:9" ht="15.75" x14ac:dyDescent="0.2">
      <c r="F341" s="83"/>
      <c r="G341" s="83"/>
      <c r="H341" s="83"/>
      <c r="I341" s="83"/>
    </row>
    <row r="342" spans="6:9" ht="15.75" x14ac:dyDescent="0.2">
      <c r="F342" s="83"/>
      <c r="G342" s="83"/>
      <c r="H342" s="83"/>
      <c r="I342" s="83"/>
    </row>
    <row r="343" spans="6:9" ht="15.75" x14ac:dyDescent="0.2">
      <c r="F343" s="83"/>
      <c r="G343" s="83"/>
      <c r="H343" s="83"/>
      <c r="I343" s="83"/>
    </row>
    <row r="344" spans="6:9" ht="15.75" x14ac:dyDescent="0.2">
      <c r="F344" s="83"/>
      <c r="G344" s="83"/>
      <c r="H344" s="83"/>
      <c r="I344" s="83"/>
    </row>
    <row r="345" spans="6:9" ht="15.75" x14ac:dyDescent="0.2">
      <c r="F345" s="83"/>
      <c r="G345" s="83"/>
      <c r="H345" s="83"/>
      <c r="I345" s="83"/>
    </row>
    <row r="346" spans="6:9" ht="15.75" x14ac:dyDescent="0.2">
      <c r="F346" s="83"/>
      <c r="G346" s="83"/>
      <c r="H346" s="83"/>
      <c r="I346" s="83"/>
    </row>
    <row r="347" spans="6:9" ht="15.75" x14ac:dyDescent="0.2">
      <c r="F347" s="83"/>
      <c r="G347" s="83"/>
      <c r="H347" s="83"/>
      <c r="I347" s="83"/>
    </row>
    <row r="348" spans="6:9" ht="15.75" x14ac:dyDescent="0.2">
      <c r="F348" s="83"/>
      <c r="G348" s="83"/>
      <c r="H348" s="83"/>
      <c r="I348" s="83"/>
    </row>
    <row r="349" spans="6:9" ht="15.75" x14ac:dyDescent="0.2">
      <c r="F349" s="83"/>
      <c r="G349" s="83"/>
      <c r="H349" s="83"/>
      <c r="I349" s="83"/>
    </row>
    <row r="350" spans="6:9" ht="15.75" x14ac:dyDescent="0.2">
      <c r="F350" s="83"/>
      <c r="G350" s="83"/>
      <c r="H350" s="83"/>
      <c r="I350" s="83"/>
    </row>
    <row r="351" spans="6:9" ht="15.75" x14ac:dyDescent="0.2">
      <c r="F351" s="83"/>
      <c r="G351" s="83"/>
      <c r="H351" s="83"/>
      <c r="I351" s="83"/>
    </row>
    <row r="352" spans="6:9" ht="15.75" x14ac:dyDescent="0.2">
      <c r="F352" s="83"/>
      <c r="G352" s="83"/>
      <c r="H352" s="83"/>
      <c r="I352" s="83"/>
    </row>
    <row r="353" spans="6:9" ht="15.75" x14ac:dyDescent="0.2">
      <c r="F353" s="83"/>
      <c r="G353" s="83"/>
      <c r="H353" s="83"/>
      <c r="I353" s="83"/>
    </row>
    <row r="354" spans="6:9" ht="15.75" x14ac:dyDescent="0.2">
      <c r="F354" s="83"/>
      <c r="G354" s="83"/>
      <c r="H354" s="83"/>
      <c r="I354" s="83"/>
    </row>
    <row r="355" spans="6:9" ht="15.75" x14ac:dyDescent="0.2">
      <c r="F355" s="83"/>
      <c r="G355" s="83"/>
      <c r="H355" s="83"/>
      <c r="I355" s="83"/>
    </row>
    <row r="356" spans="6:9" ht="15.75" x14ac:dyDescent="0.2">
      <c r="F356" s="83"/>
      <c r="G356" s="83"/>
      <c r="H356" s="83"/>
      <c r="I356" s="83"/>
    </row>
    <row r="357" spans="6:9" ht="15.75" x14ac:dyDescent="0.2">
      <c r="F357" s="83"/>
      <c r="G357" s="83"/>
      <c r="H357" s="83"/>
      <c r="I357" s="83"/>
    </row>
    <row r="358" spans="6:9" ht="15.75" x14ac:dyDescent="0.2">
      <c r="F358" s="83"/>
      <c r="G358" s="83"/>
      <c r="H358" s="83"/>
      <c r="I358" s="83"/>
    </row>
    <row r="359" spans="6:9" ht="15.75" x14ac:dyDescent="0.2">
      <c r="F359" s="83"/>
      <c r="G359" s="83"/>
      <c r="H359" s="83"/>
      <c r="I359" s="83"/>
    </row>
    <row r="360" spans="6:9" ht="15.75" x14ac:dyDescent="0.2">
      <c r="F360" s="83"/>
      <c r="G360" s="83"/>
      <c r="H360" s="83"/>
      <c r="I360" s="83"/>
    </row>
    <row r="361" spans="6:9" ht="15.75" x14ac:dyDescent="0.2">
      <c r="F361" s="83"/>
      <c r="G361" s="83"/>
      <c r="H361" s="83"/>
      <c r="I361" s="83"/>
    </row>
    <row r="362" spans="6:9" ht="15.75" x14ac:dyDescent="0.2">
      <c r="F362" s="83"/>
      <c r="G362" s="83"/>
      <c r="H362" s="83"/>
      <c r="I362" s="83"/>
    </row>
    <row r="363" spans="6:9" ht="15.75" x14ac:dyDescent="0.2">
      <c r="F363" s="83"/>
      <c r="G363" s="83"/>
      <c r="H363" s="83"/>
      <c r="I363" s="83"/>
    </row>
    <row r="364" spans="6:9" ht="15.75" x14ac:dyDescent="0.2">
      <c r="F364" s="83"/>
      <c r="G364" s="83"/>
      <c r="H364" s="83"/>
      <c r="I364" s="83"/>
    </row>
    <row r="365" spans="6:9" ht="15.75" x14ac:dyDescent="0.2">
      <c r="F365" s="83"/>
      <c r="G365" s="83"/>
      <c r="H365" s="83"/>
      <c r="I365" s="83"/>
    </row>
    <row r="366" spans="6:9" ht="15.75" x14ac:dyDescent="0.2">
      <c r="F366" s="83"/>
      <c r="G366" s="83"/>
      <c r="H366" s="83"/>
      <c r="I366" s="83"/>
    </row>
    <row r="367" spans="6:9" ht="15.75" x14ac:dyDescent="0.2">
      <c r="F367" s="83"/>
      <c r="G367" s="83"/>
      <c r="H367" s="83"/>
      <c r="I367" s="83"/>
    </row>
    <row r="368" spans="6:9" ht="15.75" x14ac:dyDescent="0.2">
      <c r="F368" s="83"/>
      <c r="G368" s="83"/>
      <c r="H368" s="83"/>
      <c r="I368" s="83"/>
    </row>
    <row r="369" spans="6:9" ht="15.75" x14ac:dyDescent="0.2">
      <c r="F369" s="83"/>
      <c r="G369" s="83"/>
      <c r="H369" s="83"/>
      <c r="I369" s="83"/>
    </row>
    <row r="370" spans="6:9" ht="15.75" x14ac:dyDescent="0.2">
      <c r="F370" s="83"/>
      <c r="G370" s="83"/>
      <c r="H370" s="83"/>
      <c r="I370" s="83"/>
    </row>
    <row r="371" spans="6:9" ht="15.75" x14ac:dyDescent="0.2">
      <c r="F371" s="83"/>
      <c r="G371" s="83"/>
      <c r="H371" s="83"/>
      <c r="I371" s="83"/>
    </row>
    <row r="372" spans="6:9" ht="15.75" x14ac:dyDescent="0.2">
      <c r="F372" s="83"/>
      <c r="G372" s="83"/>
      <c r="H372" s="83"/>
      <c r="I372" s="83"/>
    </row>
    <row r="373" spans="6:9" ht="15.75" x14ac:dyDescent="0.2">
      <c r="F373" s="83"/>
      <c r="G373" s="83"/>
      <c r="H373" s="83"/>
      <c r="I373" s="83"/>
    </row>
    <row r="374" spans="6:9" ht="15.75" x14ac:dyDescent="0.2">
      <c r="F374" s="83"/>
      <c r="G374" s="83"/>
      <c r="H374" s="83"/>
      <c r="I374" s="83"/>
    </row>
    <row r="375" spans="6:9" ht="15.75" x14ac:dyDescent="0.2">
      <c r="F375" s="83"/>
      <c r="G375" s="83"/>
      <c r="H375" s="83"/>
      <c r="I375" s="83"/>
    </row>
    <row r="376" spans="6:9" ht="15.75" x14ac:dyDescent="0.2">
      <c r="F376" s="83"/>
      <c r="G376" s="83"/>
      <c r="H376" s="83"/>
      <c r="I376" s="83"/>
    </row>
    <row r="377" spans="6:9" ht="15.75" x14ac:dyDescent="0.2">
      <c r="F377" s="83"/>
      <c r="G377" s="83"/>
      <c r="H377" s="83"/>
      <c r="I377" s="83"/>
    </row>
    <row r="378" spans="6:9" ht="15.75" x14ac:dyDescent="0.2">
      <c r="F378" s="83"/>
      <c r="G378" s="83"/>
      <c r="H378" s="83"/>
      <c r="I378" s="83"/>
    </row>
    <row r="379" spans="6:9" ht="15.75" x14ac:dyDescent="0.2">
      <c r="F379" s="83"/>
      <c r="G379" s="83"/>
      <c r="H379" s="83"/>
      <c r="I379" s="83"/>
    </row>
    <row r="380" spans="6:9" ht="15.75" x14ac:dyDescent="0.2">
      <c r="F380" s="83"/>
      <c r="G380" s="83"/>
      <c r="H380" s="83"/>
      <c r="I380" s="83"/>
    </row>
    <row r="381" spans="6:9" ht="15.75" x14ac:dyDescent="0.2">
      <c r="F381" s="83"/>
      <c r="G381" s="83"/>
      <c r="H381" s="83"/>
      <c r="I381" s="83"/>
    </row>
    <row r="382" spans="6:9" ht="15.75" x14ac:dyDescent="0.2">
      <c r="F382" s="83"/>
      <c r="G382" s="83"/>
      <c r="H382" s="83"/>
      <c r="I382" s="83"/>
    </row>
    <row r="383" spans="6:9" ht="15.75" x14ac:dyDescent="0.2">
      <c r="F383" s="83"/>
      <c r="G383" s="83"/>
      <c r="H383" s="83"/>
      <c r="I383" s="83"/>
    </row>
    <row r="384" spans="6:9" ht="15.75" x14ac:dyDescent="0.2">
      <c r="F384" s="83"/>
      <c r="G384" s="83"/>
      <c r="H384" s="83"/>
      <c r="I384" s="83"/>
    </row>
    <row r="385" spans="6:9" ht="15.75" x14ac:dyDescent="0.2">
      <c r="F385" s="83"/>
      <c r="G385" s="83"/>
      <c r="H385" s="83"/>
      <c r="I385" s="83"/>
    </row>
    <row r="386" spans="6:9" ht="15.75" x14ac:dyDescent="0.2">
      <c r="F386" s="83"/>
      <c r="G386" s="83"/>
      <c r="H386" s="83"/>
      <c r="I386" s="83"/>
    </row>
    <row r="387" spans="6:9" ht="15.75" x14ac:dyDescent="0.2">
      <c r="F387" s="83"/>
      <c r="G387" s="83"/>
      <c r="H387" s="83"/>
      <c r="I387" s="83"/>
    </row>
    <row r="388" spans="6:9" ht="15.75" x14ac:dyDescent="0.2">
      <c r="F388" s="83"/>
      <c r="G388" s="83"/>
      <c r="H388" s="83"/>
      <c r="I388" s="83"/>
    </row>
    <row r="389" spans="6:9" ht="15.75" x14ac:dyDescent="0.2">
      <c r="F389" s="83"/>
      <c r="G389" s="83"/>
      <c r="H389" s="83"/>
      <c r="I389" s="83"/>
    </row>
    <row r="390" spans="6:9" ht="15.75" x14ac:dyDescent="0.2">
      <c r="F390" s="83"/>
      <c r="G390" s="83"/>
      <c r="H390" s="83"/>
      <c r="I390" s="83"/>
    </row>
    <row r="391" spans="6:9" ht="15.75" x14ac:dyDescent="0.2">
      <c r="F391" s="83"/>
      <c r="G391" s="83"/>
      <c r="H391" s="83"/>
      <c r="I391" s="83"/>
    </row>
    <row r="392" spans="6:9" ht="15.75" x14ac:dyDescent="0.2">
      <c r="F392" s="83"/>
      <c r="G392" s="83"/>
      <c r="H392" s="83"/>
      <c r="I392" s="83"/>
    </row>
    <row r="393" spans="6:9" ht="15.75" x14ac:dyDescent="0.2">
      <c r="F393" s="83"/>
      <c r="G393" s="83"/>
      <c r="H393" s="83"/>
      <c r="I393" s="83"/>
    </row>
    <row r="394" spans="6:9" ht="15.75" x14ac:dyDescent="0.2">
      <c r="F394" s="83"/>
      <c r="G394" s="83"/>
      <c r="H394" s="83"/>
      <c r="I394" s="83"/>
    </row>
    <row r="395" spans="6:9" ht="15.75" x14ac:dyDescent="0.2">
      <c r="F395" s="83"/>
      <c r="G395" s="83"/>
      <c r="H395" s="83"/>
      <c r="I395" s="83"/>
    </row>
    <row r="396" spans="6:9" ht="15.75" x14ac:dyDescent="0.2">
      <c r="F396" s="83"/>
      <c r="G396" s="83"/>
      <c r="H396" s="83"/>
      <c r="I396" s="83"/>
    </row>
    <row r="397" spans="6:9" ht="15.75" x14ac:dyDescent="0.2">
      <c r="F397" s="83"/>
      <c r="G397" s="83"/>
      <c r="H397" s="83"/>
      <c r="I397" s="83"/>
    </row>
    <row r="398" spans="6:9" ht="15.75" x14ac:dyDescent="0.2">
      <c r="F398" s="83"/>
      <c r="G398" s="83"/>
      <c r="H398" s="83"/>
      <c r="I398" s="83"/>
    </row>
    <row r="399" spans="6:9" ht="15.75" x14ac:dyDescent="0.2">
      <c r="F399" s="83"/>
      <c r="G399" s="83"/>
      <c r="H399" s="83"/>
      <c r="I399" s="83"/>
    </row>
    <row r="400" spans="6:9" ht="15.75" x14ac:dyDescent="0.2">
      <c r="F400" s="83"/>
      <c r="G400" s="83"/>
      <c r="H400" s="83"/>
      <c r="I400" s="83"/>
    </row>
    <row r="401" spans="6:9" ht="15.75" x14ac:dyDescent="0.2">
      <c r="F401" s="83"/>
      <c r="G401" s="83"/>
      <c r="H401" s="83"/>
      <c r="I401" s="83"/>
    </row>
    <row r="402" spans="6:9" ht="15.75" x14ac:dyDescent="0.2">
      <c r="F402" s="83"/>
      <c r="G402" s="83"/>
      <c r="H402" s="83"/>
      <c r="I402" s="83"/>
    </row>
    <row r="403" spans="6:9" ht="15.75" x14ac:dyDescent="0.2">
      <c r="F403" s="83"/>
      <c r="G403" s="83"/>
      <c r="H403" s="83"/>
      <c r="I403" s="83"/>
    </row>
    <row r="404" spans="6:9" ht="15.75" x14ac:dyDescent="0.2">
      <c r="F404" s="83"/>
      <c r="G404" s="83"/>
      <c r="H404" s="83"/>
      <c r="I404" s="83"/>
    </row>
    <row r="405" spans="6:9" ht="15.75" x14ac:dyDescent="0.2">
      <c r="F405" s="83"/>
      <c r="G405" s="83"/>
      <c r="H405" s="83"/>
      <c r="I405" s="83"/>
    </row>
    <row r="406" spans="6:9" ht="15.75" x14ac:dyDescent="0.2">
      <c r="F406" s="83"/>
      <c r="G406" s="83"/>
      <c r="H406" s="83"/>
      <c r="I406" s="83"/>
    </row>
    <row r="407" spans="6:9" ht="15.75" x14ac:dyDescent="0.2">
      <c r="F407" s="83"/>
      <c r="G407" s="83"/>
      <c r="H407" s="83"/>
      <c r="I407" s="83"/>
    </row>
    <row r="408" spans="6:9" ht="15.75" x14ac:dyDescent="0.2">
      <c r="F408" s="83"/>
      <c r="G408" s="83"/>
      <c r="H408" s="83"/>
      <c r="I408" s="83"/>
    </row>
    <row r="409" spans="6:9" ht="15.75" x14ac:dyDescent="0.2">
      <c r="F409" s="83"/>
      <c r="G409" s="83"/>
      <c r="H409" s="83"/>
      <c r="I409" s="83"/>
    </row>
    <row r="410" spans="6:9" ht="15.75" x14ac:dyDescent="0.2">
      <c r="F410" s="83"/>
      <c r="G410" s="83"/>
      <c r="H410" s="83"/>
      <c r="I410" s="83"/>
    </row>
    <row r="411" spans="6:9" ht="15.75" x14ac:dyDescent="0.2">
      <c r="F411" s="83"/>
      <c r="G411" s="83"/>
      <c r="H411" s="83"/>
      <c r="I411" s="83"/>
    </row>
    <row r="412" spans="6:9" ht="15.75" x14ac:dyDescent="0.2">
      <c r="F412" s="83"/>
      <c r="G412" s="83"/>
      <c r="H412" s="83"/>
      <c r="I412" s="83"/>
    </row>
    <row r="413" spans="6:9" ht="15.75" x14ac:dyDescent="0.2">
      <c r="F413" s="83"/>
      <c r="G413" s="83"/>
      <c r="H413" s="83"/>
      <c r="I413" s="83"/>
    </row>
    <row r="414" spans="6:9" ht="15.75" x14ac:dyDescent="0.2">
      <c r="F414" s="83"/>
      <c r="G414" s="83"/>
      <c r="H414" s="83"/>
      <c r="I414" s="83"/>
    </row>
    <row r="415" spans="6:9" ht="15.75" x14ac:dyDescent="0.2">
      <c r="F415" s="83"/>
      <c r="G415" s="83"/>
      <c r="H415" s="83"/>
      <c r="I415" s="83"/>
    </row>
    <row r="416" spans="6:9" ht="15.75" x14ac:dyDescent="0.2">
      <c r="F416" s="83"/>
      <c r="G416" s="83"/>
      <c r="H416" s="83"/>
      <c r="I416" s="83"/>
    </row>
    <row r="417" spans="6:9" ht="15.75" x14ac:dyDescent="0.2">
      <c r="F417" s="83"/>
      <c r="G417" s="83"/>
      <c r="H417" s="83"/>
      <c r="I417" s="83"/>
    </row>
    <row r="418" spans="6:9" ht="15.75" x14ac:dyDescent="0.2">
      <c r="F418" s="83"/>
      <c r="G418" s="83"/>
      <c r="H418" s="83"/>
      <c r="I418" s="83"/>
    </row>
    <row r="419" spans="6:9" ht="15.75" x14ac:dyDescent="0.2">
      <c r="F419" s="83"/>
      <c r="G419" s="83"/>
      <c r="H419" s="83"/>
      <c r="I419" s="83"/>
    </row>
    <row r="420" spans="6:9" ht="15.75" x14ac:dyDescent="0.2">
      <c r="F420" s="83"/>
      <c r="G420" s="83"/>
      <c r="H420" s="83"/>
      <c r="I420" s="83"/>
    </row>
    <row r="421" spans="6:9" ht="15.75" x14ac:dyDescent="0.2">
      <c r="F421" s="83"/>
      <c r="G421" s="83"/>
      <c r="H421" s="83"/>
      <c r="I421" s="83"/>
    </row>
    <row r="422" spans="6:9" ht="15.75" x14ac:dyDescent="0.2">
      <c r="F422" s="83"/>
      <c r="G422" s="83"/>
      <c r="H422" s="83"/>
      <c r="I422" s="83"/>
    </row>
    <row r="423" spans="6:9" ht="15.75" x14ac:dyDescent="0.2">
      <c r="F423" s="83"/>
      <c r="G423" s="83"/>
      <c r="H423" s="83"/>
      <c r="I423" s="83"/>
    </row>
    <row r="424" spans="6:9" ht="15.75" x14ac:dyDescent="0.2">
      <c r="F424" s="83"/>
      <c r="G424" s="83"/>
      <c r="H424" s="83"/>
      <c r="I424" s="83"/>
    </row>
    <row r="425" spans="6:9" ht="15.75" x14ac:dyDescent="0.2">
      <c r="F425" s="83"/>
      <c r="G425" s="83"/>
      <c r="H425" s="83"/>
      <c r="I425" s="83"/>
    </row>
    <row r="426" spans="6:9" ht="15.75" x14ac:dyDescent="0.2">
      <c r="F426" s="83"/>
      <c r="G426" s="83"/>
      <c r="H426" s="83"/>
      <c r="I426" s="83"/>
    </row>
    <row r="427" spans="6:9" ht="15.75" x14ac:dyDescent="0.2">
      <c r="F427" s="83"/>
      <c r="G427" s="83"/>
      <c r="H427" s="83"/>
      <c r="I427" s="83"/>
    </row>
    <row r="428" spans="6:9" ht="15.75" x14ac:dyDescent="0.2">
      <c r="F428" s="83"/>
      <c r="G428" s="83"/>
      <c r="H428" s="83"/>
      <c r="I428" s="83"/>
    </row>
    <row r="429" spans="6:9" ht="15.75" x14ac:dyDescent="0.2">
      <c r="F429" s="83"/>
      <c r="G429" s="83"/>
      <c r="H429" s="83"/>
      <c r="I429" s="83"/>
    </row>
    <row r="430" spans="6:9" ht="15.75" x14ac:dyDescent="0.2">
      <c r="F430" s="83"/>
      <c r="G430" s="83"/>
      <c r="H430" s="83"/>
      <c r="I430" s="83"/>
    </row>
    <row r="431" spans="6:9" ht="15.75" x14ac:dyDescent="0.2">
      <c r="F431" s="83"/>
      <c r="G431" s="83"/>
      <c r="H431" s="83"/>
      <c r="I431" s="83"/>
    </row>
    <row r="432" spans="6:9" ht="15.75" x14ac:dyDescent="0.2">
      <c r="F432" s="83"/>
      <c r="G432" s="83"/>
      <c r="H432" s="83"/>
      <c r="I432" s="83"/>
    </row>
    <row r="433" spans="6:9" ht="15.75" x14ac:dyDescent="0.2">
      <c r="F433" s="83"/>
      <c r="G433" s="83"/>
      <c r="H433" s="83"/>
      <c r="I433" s="83"/>
    </row>
    <row r="434" spans="6:9" ht="15.75" x14ac:dyDescent="0.2">
      <c r="F434" s="83"/>
      <c r="G434" s="83"/>
      <c r="H434" s="83"/>
      <c r="I434" s="83"/>
    </row>
    <row r="435" spans="6:9" ht="15.75" x14ac:dyDescent="0.2">
      <c r="F435" s="83"/>
      <c r="G435" s="83"/>
      <c r="H435" s="83"/>
      <c r="I435" s="83"/>
    </row>
    <row r="436" spans="6:9" ht="15.75" x14ac:dyDescent="0.2">
      <c r="F436" s="83"/>
      <c r="G436" s="83"/>
      <c r="H436" s="83"/>
      <c r="I436" s="83"/>
    </row>
    <row r="437" spans="6:9" ht="15.75" x14ac:dyDescent="0.2">
      <c r="F437" s="83"/>
      <c r="G437" s="83"/>
      <c r="H437" s="83"/>
      <c r="I437" s="83"/>
    </row>
    <row r="438" spans="6:9" ht="15.75" x14ac:dyDescent="0.2">
      <c r="F438" s="83"/>
      <c r="G438" s="83"/>
      <c r="H438" s="83"/>
      <c r="I438" s="83"/>
    </row>
    <row r="439" spans="6:9" ht="15.75" x14ac:dyDescent="0.2">
      <c r="F439" s="83"/>
      <c r="G439" s="83"/>
      <c r="H439" s="83"/>
      <c r="I439" s="83"/>
    </row>
    <row r="440" spans="6:9" ht="15.75" x14ac:dyDescent="0.2">
      <c r="F440" s="83"/>
      <c r="G440" s="83"/>
      <c r="H440" s="83"/>
      <c r="I440" s="83"/>
    </row>
    <row r="441" spans="6:9" ht="15.75" x14ac:dyDescent="0.2">
      <c r="F441" s="83"/>
      <c r="G441" s="83"/>
      <c r="H441" s="83"/>
      <c r="I441" s="83"/>
    </row>
    <row r="442" spans="6:9" ht="15.75" x14ac:dyDescent="0.2">
      <c r="F442" s="83"/>
      <c r="G442" s="83"/>
      <c r="H442" s="83"/>
      <c r="I442" s="83"/>
    </row>
    <row r="443" spans="6:9" ht="15.75" x14ac:dyDescent="0.2">
      <c r="F443" s="83"/>
      <c r="G443" s="83"/>
      <c r="H443" s="83"/>
      <c r="I443" s="83"/>
    </row>
    <row r="444" spans="6:9" ht="15.75" x14ac:dyDescent="0.2">
      <c r="F444" s="83"/>
      <c r="G444" s="83"/>
      <c r="H444" s="83"/>
      <c r="I444" s="83"/>
    </row>
    <row r="445" spans="6:9" ht="15.75" x14ac:dyDescent="0.2">
      <c r="F445" s="83"/>
      <c r="G445" s="83"/>
      <c r="H445" s="83"/>
      <c r="I445" s="83"/>
    </row>
    <row r="446" spans="6:9" ht="15.75" x14ac:dyDescent="0.2">
      <c r="F446" s="83"/>
      <c r="G446" s="83"/>
      <c r="H446" s="83"/>
      <c r="I446" s="83"/>
    </row>
    <row r="447" spans="6:9" ht="15.75" x14ac:dyDescent="0.2">
      <c r="F447" s="83"/>
      <c r="G447" s="83"/>
      <c r="H447" s="83"/>
      <c r="I447" s="83"/>
    </row>
    <row r="448" spans="6:9" ht="15.75" x14ac:dyDescent="0.2">
      <c r="F448" s="83"/>
      <c r="G448" s="83"/>
      <c r="H448" s="83"/>
      <c r="I448" s="83"/>
    </row>
    <row r="449" spans="6:9" ht="15.75" x14ac:dyDescent="0.2">
      <c r="F449" s="83"/>
      <c r="G449" s="83"/>
      <c r="H449" s="83"/>
      <c r="I449" s="83"/>
    </row>
    <row r="450" spans="6:9" ht="15.75" x14ac:dyDescent="0.2">
      <c r="F450" s="83"/>
      <c r="G450" s="83"/>
      <c r="H450" s="83"/>
      <c r="I450" s="83"/>
    </row>
    <row r="451" spans="6:9" ht="15.75" x14ac:dyDescent="0.2">
      <c r="F451" s="83"/>
      <c r="G451" s="83"/>
      <c r="H451" s="83"/>
      <c r="I451" s="83"/>
    </row>
    <row r="452" spans="6:9" ht="15.75" x14ac:dyDescent="0.2">
      <c r="F452" s="83"/>
      <c r="G452" s="83"/>
      <c r="H452" s="83"/>
      <c r="I452" s="83"/>
    </row>
    <row r="453" spans="6:9" ht="15.75" x14ac:dyDescent="0.2">
      <c r="F453" s="83"/>
      <c r="G453" s="83"/>
      <c r="H453" s="83"/>
      <c r="I453" s="83"/>
    </row>
    <row r="454" spans="6:9" ht="15.75" x14ac:dyDescent="0.2">
      <c r="F454" s="83"/>
      <c r="G454" s="83"/>
      <c r="H454" s="83"/>
      <c r="I454" s="83"/>
    </row>
    <row r="455" spans="6:9" ht="15.75" x14ac:dyDescent="0.2">
      <c r="F455" s="83"/>
      <c r="G455" s="83"/>
      <c r="H455" s="83"/>
      <c r="I455" s="83"/>
    </row>
    <row r="456" spans="6:9" ht="15.75" x14ac:dyDescent="0.2">
      <c r="F456" s="83"/>
      <c r="G456" s="83"/>
      <c r="H456" s="83"/>
      <c r="I456" s="83"/>
    </row>
    <row r="457" spans="6:9" ht="15.75" x14ac:dyDescent="0.2">
      <c r="F457" s="83"/>
      <c r="G457" s="83"/>
      <c r="H457" s="83"/>
      <c r="I457" s="83"/>
    </row>
    <row r="458" spans="6:9" ht="15.75" x14ac:dyDescent="0.2">
      <c r="F458" s="83"/>
      <c r="G458" s="83"/>
      <c r="H458" s="83"/>
      <c r="I458" s="83"/>
    </row>
    <row r="459" spans="6:9" ht="15.75" x14ac:dyDescent="0.2">
      <c r="F459" s="83"/>
      <c r="G459" s="83"/>
      <c r="H459" s="83"/>
      <c r="I459" s="83"/>
    </row>
    <row r="460" spans="6:9" ht="15.75" x14ac:dyDescent="0.2">
      <c r="F460" s="83"/>
      <c r="G460" s="83"/>
      <c r="H460" s="83"/>
      <c r="I460" s="83"/>
    </row>
    <row r="461" spans="6:9" ht="15.75" x14ac:dyDescent="0.2">
      <c r="F461" s="83"/>
      <c r="G461" s="83"/>
      <c r="H461" s="83"/>
      <c r="I461" s="83"/>
    </row>
    <row r="462" spans="6:9" ht="15.75" x14ac:dyDescent="0.2">
      <c r="F462" s="83"/>
      <c r="G462" s="83"/>
      <c r="H462" s="83"/>
      <c r="I462" s="83"/>
    </row>
    <row r="463" spans="6:9" ht="15.75" x14ac:dyDescent="0.2">
      <c r="F463" s="83"/>
      <c r="G463" s="83"/>
      <c r="H463" s="83"/>
      <c r="I463" s="83"/>
    </row>
    <row r="464" spans="6:9" ht="15.75" x14ac:dyDescent="0.2">
      <c r="F464" s="83"/>
      <c r="G464" s="83"/>
      <c r="H464" s="83"/>
      <c r="I464" s="83"/>
    </row>
    <row r="465" spans="6:9" ht="15.75" x14ac:dyDescent="0.2">
      <c r="F465" s="83"/>
      <c r="G465" s="83"/>
      <c r="H465" s="83"/>
      <c r="I465" s="83"/>
    </row>
    <row r="466" spans="6:9" ht="15.75" x14ac:dyDescent="0.2">
      <c r="F466" s="83"/>
      <c r="G466" s="83"/>
      <c r="H466" s="83"/>
      <c r="I466" s="83"/>
    </row>
    <row r="467" spans="6:9" ht="15.75" x14ac:dyDescent="0.2">
      <c r="F467" s="83"/>
      <c r="G467" s="83"/>
      <c r="H467" s="83"/>
      <c r="I467" s="83"/>
    </row>
    <row r="468" spans="6:9" ht="15.75" x14ac:dyDescent="0.2">
      <c r="F468" s="83"/>
      <c r="G468" s="83"/>
      <c r="H468" s="83"/>
      <c r="I468" s="83"/>
    </row>
    <row r="469" spans="6:9" ht="15.75" x14ac:dyDescent="0.2">
      <c r="F469" s="83"/>
      <c r="G469" s="83"/>
      <c r="H469" s="83"/>
      <c r="I469" s="83"/>
    </row>
    <row r="470" spans="6:9" ht="15.75" x14ac:dyDescent="0.2">
      <c r="F470" s="83"/>
      <c r="G470" s="83"/>
      <c r="H470" s="83"/>
      <c r="I470" s="83"/>
    </row>
    <row r="471" spans="6:9" ht="15.75" x14ac:dyDescent="0.2">
      <c r="F471" s="83"/>
      <c r="G471" s="83"/>
      <c r="H471" s="83"/>
      <c r="I471" s="83"/>
    </row>
    <row r="472" spans="6:9" ht="15.75" x14ac:dyDescent="0.2">
      <c r="F472" s="83"/>
      <c r="G472" s="83"/>
      <c r="H472" s="83"/>
      <c r="I472" s="83"/>
    </row>
    <row r="473" spans="6:9" ht="15.75" x14ac:dyDescent="0.2">
      <c r="F473" s="83"/>
      <c r="G473" s="83"/>
      <c r="H473" s="83"/>
      <c r="I473" s="83"/>
    </row>
    <row r="474" spans="6:9" ht="15.75" x14ac:dyDescent="0.2">
      <c r="F474" s="83"/>
      <c r="G474" s="83"/>
      <c r="H474" s="83"/>
      <c r="I474" s="83"/>
    </row>
    <row r="475" spans="6:9" ht="15.75" x14ac:dyDescent="0.2">
      <c r="F475" s="83"/>
      <c r="G475" s="83"/>
      <c r="H475" s="83"/>
      <c r="I475" s="83"/>
    </row>
    <row r="476" spans="6:9" ht="15.75" x14ac:dyDescent="0.2">
      <c r="F476" s="83"/>
      <c r="G476" s="83"/>
      <c r="H476" s="83"/>
      <c r="I476" s="83"/>
    </row>
    <row r="477" spans="6:9" ht="15.75" x14ac:dyDescent="0.2">
      <c r="F477" s="83"/>
      <c r="G477" s="83"/>
      <c r="H477" s="83"/>
      <c r="I477" s="83"/>
    </row>
    <row r="478" spans="6:9" ht="15.75" x14ac:dyDescent="0.2">
      <c r="F478" s="83"/>
      <c r="G478" s="83"/>
      <c r="H478" s="83"/>
      <c r="I478" s="83"/>
    </row>
    <row r="479" spans="6:9" ht="15.75" x14ac:dyDescent="0.2">
      <c r="F479" s="83"/>
      <c r="G479" s="83"/>
      <c r="H479" s="83"/>
      <c r="I479" s="83"/>
    </row>
    <row r="480" spans="6:9" ht="15.75" x14ac:dyDescent="0.2">
      <c r="F480" s="83"/>
      <c r="G480" s="83"/>
      <c r="H480" s="83"/>
      <c r="I480" s="83"/>
    </row>
    <row r="481" spans="6:9" ht="15.75" x14ac:dyDescent="0.2">
      <c r="F481" s="83"/>
      <c r="G481" s="83"/>
      <c r="H481" s="83"/>
      <c r="I481" s="83"/>
    </row>
    <row r="482" spans="6:9" ht="15.75" x14ac:dyDescent="0.2">
      <c r="F482" s="83"/>
      <c r="G482" s="83"/>
      <c r="H482" s="83"/>
      <c r="I482" s="83"/>
    </row>
    <row r="483" spans="6:9" ht="15.75" x14ac:dyDescent="0.2">
      <c r="F483" s="83"/>
      <c r="G483" s="83"/>
      <c r="H483" s="83"/>
      <c r="I483" s="83"/>
    </row>
    <row r="484" spans="6:9" ht="15.75" x14ac:dyDescent="0.2">
      <c r="F484" s="83"/>
      <c r="G484" s="83"/>
      <c r="H484" s="83"/>
      <c r="I484" s="83"/>
    </row>
    <row r="485" spans="6:9" ht="15.75" x14ac:dyDescent="0.2">
      <c r="F485" s="83"/>
      <c r="G485" s="83"/>
      <c r="H485" s="83"/>
      <c r="I485" s="83"/>
    </row>
    <row r="486" spans="6:9" ht="15.75" x14ac:dyDescent="0.2">
      <c r="F486" s="83"/>
      <c r="G486" s="83"/>
      <c r="H486" s="83"/>
      <c r="I486" s="83"/>
    </row>
    <row r="487" spans="6:9" ht="15.75" x14ac:dyDescent="0.2">
      <c r="F487" s="83"/>
      <c r="G487" s="83"/>
      <c r="H487" s="83"/>
      <c r="I487" s="83"/>
    </row>
    <row r="488" spans="6:9" ht="15.75" x14ac:dyDescent="0.2">
      <c r="F488" s="83"/>
      <c r="G488" s="83"/>
      <c r="H488" s="83"/>
      <c r="I488" s="83"/>
    </row>
    <row r="489" spans="6:9" ht="15.75" x14ac:dyDescent="0.2">
      <c r="F489" s="83"/>
      <c r="G489" s="83"/>
      <c r="H489" s="83"/>
      <c r="I489" s="83"/>
    </row>
    <row r="490" spans="6:9" ht="15.75" x14ac:dyDescent="0.2">
      <c r="F490" s="83"/>
      <c r="G490" s="83"/>
      <c r="H490" s="83"/>
      <c r="I490" s="83"/>
    </row>
    <row r="491" spans="6:9" ht="15.75" x14ac:dyDescent="0.2">
      <c r="F491" s="83"/>
      <c r="G491" s="83"/>
      <c r="H491" s="83"/>
      <c r="I491" s="83"/>
    </row>
    <row r="492" spans="6:9" ht="15.75" x14ac:dyDescent="0.2">
      <c r="F492" s="83"/>
      <c r="G492" s="83"/>
      <c r="H492" s="83"/>
      <c r="I492" s="83"/>
    </row>
    <row r="493" spans="6:9" ht="15.75" x14ac:dyDescent="0.2">
      <c r="F493" s="83"/>
      <c r="G493" s="83"/>
      <c r="H493" s="83"/>
      <c r="I493" s="83"/>
    </row>
    <row r="494" spans="6:9" ht="15.75" x14ac:dyDescent="0.2">
      <c r="F494" s="83"/>
      <c r="G494" s="83"/>
      <c r="H494" s="83"/>
      <c r="I494" s="83"/>
    </row>
    <row r="495" spans="6:9" ht="15.75" x14ac:dyDescent="0.2">
      <c r="F495" s="83"/>
      <c r="G495" s="83"/>
      <c r="H495" s="83"/>
      <c r="I495" s="83"/>
    </row>
    <row r="496" spans="6:9" ht="15.75" x14ac:dyDescent="0.2">
      <c r="F496" s="83"/>
      <c r="G496" s="83"/>
      <c r="H496" s="83"/>
      <c r="I496" s="83"/>
    </row>
    <row r="497" spans="6:9" ht="15.75" x14ac:dyDescent="0.2">
      <c r="F497" s="83"/>
      <c r="G497" s="83"/>
      <c r="H497" s="83"/>
      <c r="I497" s="83"/>
    </row>
    <row r="498" spans="6:9" ht="15.75" x14ac:dyDescent="0.2">
      <c r="F498" s="83"/>
      <c r="G498" s="83"/>
      <c r="H498" s="83"/>
      <c r="I498" s="83"/>
    </row>
    <row r="499" spans="6:9" ht="15.75" x14ac:dyDescent="0.2">
      <c r="F499" s="83"/>
      <c r="G499" s="83"/>
      <c r="H499" s="83"/>
      <c r="I499" s="83"/>
    </row>
    <row r="500" spans="6:9" ht="15.75" x14ac:dyDescent="0.2">
      <c r="F500" s="83"/>
      <c r="G500" s="83"/>
      <c r="H500" s="83"/>
      <c r="I500" s="83"/>
    </row>
    <row r="501" spans="6:9" ht="15.75" x14ac:dyDescent="0.2">
      <c r="F501" s="83"/>
      <c r="G501" s="83"/>
      <c r="H501" s="83"/>
      <c r="I501" s="83"/>
    </row>
    <row r="502" spans="6:9" ht="15.75" x14ac:dyDescent="0.2">
      <c r="F502" s="83"/>
      <c r="G502" s="83"/>
      <c r="H502" s="83"/>
      <c r="I502" s="83"/>
    </row>
    <row r="503" spans="6:9" ht="15.75" x14ac:dyDescent="0.2">
      <c r="F503" s="83"/>
      <c r="G503" s="83"/>
      <c r="H503" s="83"/>
      <c r="I503" s="83"/>
    </row>
    <row r="504" spans="6:9" ht="15.75" x14ac:dyDescent="0.2">
      <c r="F504" s="83"/>
      <c r="G504" s="83"/>
      <c r="H504" s="83"/>
      <c r="I504" s="83"/>
    </row>
    <row r="505" spans="6:9" ht="15.75" x14ac:dyDescent="0.2">
      <c r="F505" s="83"/>
      <c r="G505" s="83"/>
      <c r="H505" s="83"/>
      <c r="I505" s="83"/>
    </row>
    <row r="506" spans="6:9" ht="15.75" x14ac:dyDescent="0.2">
      <c r="F506" s="83"/>
      <c r="G506" s="83"/>
      <c r="H506" s="83"/>
      <c r="I506" s="83"/>
    </row>
    <row r="507" spans="6:9" ht="15.75" x14ac:dyDescent="0.2">
      <c r="F507" s="83"/>
      <c r="G507" s="83"/>
      <c r="H507" s="83"/>
      <c r="I507" s="83"/>
    </row>
    <row r="508" spans="6:9" ht="15.75" x14ac:dyDescent="0.2">
      <c r="F508" s="83"/>
      <c r="G508" s="83"/>
      <c r="H508" s="83"/>
      <c r="I508" s="83"/>
    </row>
    <row r="509" spans="6:9" ht="15.75" x14ac:dyDescent="0.2">
      <c r="F509" s="83"/>
      <c r="G509" s="83"/>
      <c r="H509" s="83"/>
      <c r="I509" s="83"/>
    </row>
    <row r="510" spans="6:9" ht="15.75" x14ac:dyDescent="0.2">
      <c r="F510" s="83"/>
      <c r="G510" s="83"/>
      <c r="H510" s="83"/>
      <c r="I510" s="83"/>
    </row>
    <row r="511" spans="6:9" ht="15.75" x14ac:dyDescent="0.2">
      <c r="F511" s="83"/>
      <c r="G511" s="83"/>
      <c r="H511" s="83"/>
      <c r="I511" s="83"/>
    </row>
    <row r="512" spans="6:9" ht="15.75" x14ac:dyDescent="0.2">
      <c r="F512" s="83"/>
      <c r="G512" s="83"/>
      <c r="H512" s="83"/>
      <c r="I512" s="83"/>
    </row>
    <row r="513" spans="6:9" ht="15.75" x14ac:dyDescent="0.2">
      <c r="F513" s="83"/>
      <c r="G513" s="83"/>
      <c r="H513" s="83"/>
      <c r="I513" s="83"/>
    </row>
    <row r="514" spans="6:9" ht="15.75" x14ac:dyDescent="0.2">
      <c r="G514" s="83"/>
      <c r="H514" s="83"/>
    </row>
  </sheetData>
  <mergeCells count="2">
    <mergeCell ref="B185:B187"/>
    <mergeCell ref="A63:A6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B17"/>
  <sheetViews>
    <sheetView topLeftCell="A10" workbookViewId="0">
      <selection activeCell="A11" sqref="A11"/>
    </sheetView>
  </sheetViews>
  <sheetFormatPr defaultRowHeight="15" x14ac:dyDescent="0.25"/>
  <cols>
    <col min="1" max="1" width="18" customWidth="1"/>
    <col min="2" max="2" width="18.42578125" bestFit="1" customWidth="1"/>
  </cols>
  <sheetData>
    <row r="1" spans="1:2" ht="25.5" x14ac:dyDescent="0.25">
      <c r="A1" s="4" t="s">
        <v>20</v>
      </c>
      <c r="B1" s="3" t="s">
        <v>82</v>
      </c>
    </row>
    <row r="2" spans="1:2" ht="38.25" x14ac:dyDescent="0.25">
      <c r="A2" s="4" t="s">
        <v>21</v>
      </c>
      <c r="B2" s="3" t="s">
        <v>83</v>
      </c>
    </row>
    <row r="3" spans="1:2" ht="38.25" x14ac:dyDescent="0.25">
      <c r="A3" s="4" t="s">
        <v>14</v>
      </c>
      <c r="B3" s="3" t="s">
        <v>84</v>
      </c>
    </row>
    <row r="4" spans="1:2" ht="25.5" x14ac:dyDescent="0.25">
      <c r="A4" s="4" t="s">
        <v>24</v>
      </c>
      <c r="B4" s="3" t="s">
        <v>85</v>
      </c>
    </row>
    <row r="5" spans="1:2" ht="25.5" x14ac:dyDescent="0.25">
      <c r="A5" s="25" t="s">
        <v>15</v>
      </c>
      <c r="B5" s="3" t="s">
        <v>86</v>
      </c>
    </row>
    <row r="6" spans="1:2" ht="38.25" x14ac:dyDescent="0.25">
      <c r="A6" s="25" t="s">
        <v>22</v>
      </c>
      <c r="B6" s="3" t="s">
        <v>87</v>
      </c>
    </row>
    <row r="7" spans="1:2" ht="25.5" x14ac:dyDescent="0.25">
      <c r="A7" s="25" t="s">
        <v>11</v>
      </c>
      <c r="B7" s="3" t="s">
        <v>81</v>
      </c>
    </row>
    <row r="8" spans="1:2" ht="25.5" x14ac:dyDescent="0.25">
      <c r="A8" s="25" t="s">
        <v>16</v>
      </c>
      <c r="B8" s="3" t="s">
        <v>88</v>
      </c>
    </row>
    <row r="9" spans="1:2" ht="25.5" x14ac:dyDescent="0.25">
      <c r="A9" s="25" t="s">
        <v>12</v>
      </c>
      <c r="B9" s="3" t="s">
        <v>89</v>
      </c>
    </row>
    <row r="10" spans="1:2" ht="25.5" x14ac:dyDescent="0.25">
      <c r="A10" s="25" t="s">
        <v>17</v>
      </c>
      <c r="B10" s="3" t="s">
        <v>90</v>
      </c>
    </row>
    <row r="11" spans="1:2" ht="25.5" x14ac:dyDescent="0.25">
      <c r="A11" s="25" t="s">
        <v>25</v>
      </c>
      <c r="B11" s="3" t="s">
        <v>91</v>
      </c>
    </row>
    <row r="12" spans="1:2" ht="38.25" x14ac:dyDescent="0.25">
      <c r="A12" s="25" t="s">
        <v>23</v>
      </c>
      <c r="B12" s="3" t="s">
        <v>92</v>
      </c>
    </row>
    <row r="13" spans="1:2" x14ac:dyDescent="0.25">
      <c r="A13" t="s">
        <v>443</v>
      </c>
      <c r="B13" t="s">
        <v>444</v>
      </c>
    </row>
    <row r="14" spans="1:2" x14ac:dyDescent="0.25">
      <c r="A14" t="s">
        <v>446</v>
      </c>
      <c r="B14" t="s">
        <v>445</v>
      </c>
    </row>
    <row r="15" spans="1:2" x14ac:dyDescent="0.25">
      <c r="A15" t="s">
        <v>448</v>
      </c>
      <c r="B15" t="s">
        <v>447</v>
      </c>
    </row>
    <row r="16" spans="1:2" x14ac:dyDescent="0.25">
      <c r="A16" s="25" t="s">
        <v>93</v>
      </c>
      <c r="B16" s="3" t="s">
        <v>93</v>
      </c>
    </row>
    <row r="17" spans="1:2" x14ac:dyDescent="0.25">
      <c r="A17" s="15">
        <v>0</v>
      </c>
      <c r="B17" s="3" t="s">
        <v>93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Основна информация</vt:lpstr>
      <vt:lpstr>за ИСАК</vt:lpstr>
      <vt:lpstr>разходи</vt:lpstr>
      <vt:lpstr>за ИСАК-ТДИ</vt:lpstr>
      <vt:lpstr>Производствена програма</vt:lpstr>
      <vt:lpstr>EKKATE</vt:lpstr>
      <vt:lpstr>група разход-код</vt:lpstr>
      <vt:lpstr>култури жив.</vt:lpstr>
      <vt:lpstr>Sheet1</vt:lpstr>
      <vt:lpstr>Юр. статус</vt:lpstr>
      <vt:lpstr>Животни</vt:lpstr>
      <vt:lpstr>Култури</vt:lpstr>
      <vt:lpstr>'Основна информация'!Print_Area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Daniel Iliev</cp:lastModifiedBy>
  <cp:lastPrinted>2024-11-28T10:44:46Z</cp:lastPrinted>
  <dcterms:created xsi:type="dcterms:W3CDTF">2015-03-15T21:11:12Z</dcterms:created>
  <dcterms:modified xsi:type="dcterms:W3CDTF">2024-11-28T10:47:53Z</dcterms:modified>
</cp:coreProperties>
</file>